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2"/>
  </bookViews>
  <sheets>
    <sheet name="Proposal - Fund 01" sheetId="1" r:id="rId1"/>
    <sheet name="BudImp - Fund 01" sheetId="2" r:id="rId2"/>
    <sheet name="Certification-Fund 01" sheetId="3" r:id="rId3"/>
  </sheets>
  <definedNames>
    <definedName name="_xlfn.F.DIST" hidden="1">#NAME?</definedName>
    <definedName name="_xlnm.Print_Area" localSheetId="1">'BudImp - Fund 01'!$A$1:$E$47</definedName>
    <definedName name="_xlnm.Print_Area" localSheetId="2">'Certification-Fund 01'!$A$1:$H$90</definedName>
    <definedName name="_xlnm.Print_Area" localSheetId="0">'Proposal - Fund 01'!$A$1:$G$99</definedName>
  </definedNames>
  <calcPr fullCalcOnLoad="1"/>
</workbook>
</file>

<file path=xl/comments1.xml><?xml version="1.0" encoding="utf-8"?>
<comments xmlns="http://schemas.openxmlformats.org/spreadsheetml/2006/main">
  <authors>
    <author>Jennifer Noga</author>
  </authors>
  <commentList>
    <comment ref="A4" authorId="0">
      <text>
        <r>
          <rPr>
            <sz val="9"/>
            <rFont val="Tahoma"/>
            <family val="0"/>
          </rPr>
          <t xml:space="preserve">
Identify the bargaining unit </t>
        </r>
      </text>
    </comment>
    <comment ref="A6" authorId="0">
      <text>
        <r>
          <rPr>
            <b/>
            <sz val="9"/>
            <rFont val="Tahoma"/>
            <family val="2"/>
          </rPr>
          <t>1. Enter the dates that this Tentative Agreement (TA) covers.
2. Enter the date that the Governing Board will approve the TA.</t>
        </r>
      </text>
    </comment>
    <comment ref="C11" authorId="0">
      <text>
        <r>
          <rPr>
            <b/>
            <sz val="9"/>
            <rFont val="Tahoma"/>
            <family val="2"/>
          </rPr>
          <t xml:space="preserve">1. Enter the equivalent amount of a 1% salary increase. </t>
        </r>
      </text>
    </comment>
    <comment ref="C12" authorId="0">
      <text>
        <r>
          <rPr>
            <b/>
            <sz val="9"/>
            <rFont val="Tahoma"/>
            <family val="2"/>
          </rPr>
          <t xml:space="preserve">1. Determine the statutory percentage for the respective bargaining unit.
2. Then take that percentage times the above 1% salary amount.
</t>
        </r>
        <r>
          <rPr>
            <sz val="9"/>
            <rFont val="Tahoma"/>
            <family val="2"/>
          </rPr>
          <t xml:space="preserve">
</t>
        </r>
      </text>
    </comment>
  </commentList>
</comments>
</file>

<file path=xl/sharedStrings.xml><?xml version="1.0" encoding="utf-8"?>
<sst xmlns="http://schemas.openxmlformats.org/spreadsheetml/2006/main" count="144" uniqueCount="119">
  <si>
    <t>DISCLOSURE OF COLLECTIVE BARGAINING AGREEMENT</t>
  </si>
  <si>
    <t>In Accordance with AB 1200 (Statutes of 1991, Chapter 1213) and G.C. 3547.5</t>
  </si>
  <si>
    <t>Note:</t>
  </si>
  <si>
    <t xml:space="preserve">1% salary increase = </t>
  </si>
  <si>
    <t xml:space="preserve">1% statutory benefit increase = </t>
  </si>
  <si>
    <t xml:space="preserve">1% salary and statutory benefit increase = </t>
  </si>
  <si>
    <t>A. Proposed Change in Compensation - Fund 01 - General Fund</t>
  </si>
  <si>
    <t>Fiscal Impact of Proposed Agreement</t>
  </si>
  <si>
    <t>Comments</t>
  </si>
  <si>
    <t>Current Year</t>
  </si>
  <si>
    <t>Year 2</t>
  </si>
  <si>
    <t>Year 3</t>
  </si>
  <si>
    <t>Compensation</t>
  </si>
  <si>
    <t>1.</t>
  </si>
  <si>
    <t xml:space="preserve">Step &amp; Column - Increase/(Decrease) due to longevity and units plus any changes due to settlement </t>
  </si>
  <si>
    <t>Cost (+/-)</t>
  </si>
  <si>
    <t>Percent</t>
  </si>
  <si>
    <t>2.</t>
  </si>
  <si>
    <t>Salary Schedule - Increase/(Decrease)</t>
  </si>
  <si>
    <t>3.</t>
  </si>
  <si>
    <t>Other Compensation - Increase/(Decrease) of Refunds - Repay all employee H&amp;W contributions since 10/1/04</t>
  </si>
  <si>
    <t>Description:</t>
  </si>
  <si>
    <t>4.</t>
  </si>
  <si>
    <t>Statutory Benefits - Increase/(Decrease) in STRS, PERS, FICA, Medicare, Unemployment, Workers' Comp, etc.</t>
  </si>
  <si>
    <t>5.</t>
  </si>
  <si>
    <t>Health &amp; Welfare Plans - Increase/(Decrease)</t>
  </si>
  <si>
    <t>Increase</t>
  </si>
  <si>
    <t>6.</t>
  </si>
  <si>
    <t>Total Compensation - Increase/(Decrease)</t>
  </si>
  <si>
    <t xml:space="preserve">Total of Lines 1-3 + 5.   </t>
  </si>
  <si>
    <t>7.</t>
  </si>
  <si>
    <t>Total Number of Represented Employees</t>
  </si>
  <si>
    <t>8.</t>
  </si>
  <si>
    <t>Total Compensation Cost for Average Employee - Increase/(Decrease)</t>
  </si>
  <si>
    <t>F.</t>
  </si>
  <si>
    <t>Impact of Proposed Agreement on Current Year Unrestricted Reserves</t>
  </si>
  <si>
    <t>1.  State Reserve Standard</t>
  </si>
  <si>
    <t>a.</t>
  </si>
  <si>
    <t>Total Expenditures, Transfer Out, and Uses (including Cost of Proposed agreement)</t>
  </si>
  <si>
    <t>b.</t>
  </si>
  <si>
    <t>State Standard Minimum Reserve Percentage for this District</t>
  </si>
  <si>
    <t>c.</t>
  </si>
  <si>
    <t>State Standard Minimum Reserve Amount for this District (Line 1 times line 2)</t>
  </si>
  <si>
    <t>2.  Budgeted Unrestricted Reserve (After Impact of Proposed Agreement)</t>
  </si>
  <si>
    <t>General Fund Budgeted Unrestricted Designated for Economic Uncertainties</t>
  </si>
  <si>
    <t>General Fund Budgeted Unrestricted Reserved Amounts</t>
  </si>
  <si>
    <t xml:space="preserve">General Fund Budgeted Unrestricted Board Designated Amounts </t>
  </si>
  <si>
    <t>d.</t>
  </si>
  <si>
    <t>General Fund Budgeted Unappropriated Amount</t>
  </si>
  <si>
    <t>e.</t>
  </si>
  <si>
    <t>Special Reserve Fund (J-207) - Budgeted Designated for Economic Uncertainties</t>
  </si>
  <si>
    <t>f.</t>
  </si>
  <si>
    <t>Special Reserve Fund (J-207) - Budgeted Unappropriated Amount</t>
  </si>
  <si>
    <t>g.</t>
  </si>
  <si>
    <t>Article XIII-B Fund (J0241) - Budgeted Designated for Economic Uncertainties</t>
  </si>
  <si>
    <t>h.</t>
  </si>
  <si>
    <t>Article XIII-B Fund (J0241) - Budgeted Unappropriated Amount</t>
  </si>
  <si>
    <t>i.</t>
  </si>
  <si>
    <t>Total District Budgeted Unrestricted Reserves</t>
  </si>
  <si>
    <t xml:space="preserve">3.  Do unrestricted reserves meet the state standard minimum reserve amounts? </t>
  </si>
  <si>
    <t>Impact Of Proposed Agreement On Current Year Operating Budget-CSEA</t>
  </si>
  <si>
    <t>Fund 01 - General Fund</t>
  </si>
  <si>
    <t>Column 1</t>
  </si>
  <si>
    <t>Column 2</t>
  </si>
  <si>
    <t>Column 3</t>
  </si>
  <si>
    <t>Column 4</t>
  </si>
  <si>
    <t>Latest Board</t>
  </si>
  <si>
    <t>Adjustments</t>
  </si>
  <si>
    <t xml:space="preserve">Total Impact </t>
  </si>
  <si>
    <t>Description</t>
  </si>
  <si>
    <t>Approved Budget</t>
  </si>
  <si>
    <t>for First Interim</t>
  </si>
  <si>
    <t>Result of Settlement</t>
  </si>
  <si>
    <t>On Budget</t>
  </si>
  <si>
    <t>Revenues</t>
  </si>
  <si>
    <t>Revenue Limit Sources (8010-8099)</t>
  </si>
  <si>
    <t>Remaining Revenues (8100-8799)</t>
  </si>
  <si>
    <t>Total Revenues</t>
  </si>
  <si>
    <t>Expenditures</t>
  </si>
  <si>
    <t>1000 Certificated Salaries</t>
  </si>
  <si>
    <t>2000 Classified Salaries</t>
  </si>
  <si>
    <t>3000 Employees' Benefits</t>
  </si>
  <si>
    <t>4000 Books &amp; Supplies</t>
  </si>
  <si>
    <t>5000 Services &amp; Operating Expenses</t>
  </si>
  <si>
    <t>6000 Capital Outlay</t>
  </si>
  <si>
    <t>7000 Other</t>
  </si>
  <si>
    <t>Total Expenditures</t>
  </si>
  <si>
    <t>Operating Surplus (Deficit)</t>
  </si>
  <si>
    <t>Other Sources and Transfers In</t>
  </si>
  <si>
    <t>Other Uses and Transfers Out</t>
  </si>
  <si>
    <t xml:space="preserve"> </t>
  </si>
  <si>
    <t>Current Yr Incr/(Decr) In Fund Balance</t>
  </si>
  <si>
    <t>Beginning Balance</t>
  </si>
  <si>
    <t>Current-Year Ending Balance</t>
  </si>
  <si>
    <t>Components of Ending Balance</t>
  </si>
  <si>
    <t>s/b -0-</t>
  </si>
  <si>
    <t xml:space="preserve">  Reserved Amounts</t>
  </si>
  <si>
    <t xml:space="preserve">  Reserved for Economic Uncertainties</t>
  </si>
  <si>
    <t xml:space="preserve">  Board Designated Amounts</t>
  </si>
  <si>
    <t xml:space="preserve">  Legally Restricted</t>
  </si>
  <si>
    <t xml:space="preserve">  Undesignated Amounts</t>
  </si>
  <si>
    <t>Budget Adjustment</t>
  </si>
  <si>
    <t>Increase (Decrease)</t>
  </si>
  <si>
    <t>Budget Adjustment Categories:</t>
  </si>
  <si>
    <t>Revenues/Other financing Sources</t>
  </si>
  <si>
    <t>Expenditures/Other Financing Uses</t>
  </si>
  <si>
    <t>Ending Balance Increase (Decrease)</t>
  </si>
  <si>
    <t xml:space="preserve">N/A </t>
  </si>
  <si>
    <t>(no budget revisions necessary)</t>
  </si>
  <si>
    <t>District Superintendent</t>
  </si>
  <si>
    <t>Date</t>
  </si>
  <si>
    <t>Chief Business Officer</t>
  </si>
  <si>
    <t>(Signature)</t>
  </si>
  <si>
    <t>Chief Financial Officer</t>
  </si>
  <si>
    <t>President (or Clerk) of the Governing Board</t>
  </si>
  <si>
    <t>Sample School District</t>
  </si>
  <si>
    <r>
      <t xml:space="preserve">Association - </t>
    </r>
    <r>
      <rPr>
        <b/>
        <sz val="14"/>
        <rFont val="Arial"/>
        <family val="2"/>
      </rPr>
      <t>XXXXXXXX</t>
    </r>
  </si>
  <si>
    <r>
      <t>The proposed agreement covers the period beginning July 1, 20xx and ending June 30, 20xx and will be acted upon by the Governing Board at its meeting on</t>
    </r>
    <r>
      <rPr>
        <i/>
        <u val="single"/>
        <sz val="11"/>
        <rFont val="Arial"/>
        <family val="2"/>
      </rPr>
      <t xml:space="preserve"> XXXXXXXX</t>
    </r>
    <r>
      <rPr>
        <i/>
        <sz val="11"/>
        <rFont val="Arial"/>
        <family val="2"/>
      </rPr>
      <t>.</t>
    </r>
  </si>
  <si>
    <t>20xx-20xx</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</si>
</sst>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_(* #,##0.0_);_(* \(#,##0.0\);_(* &quot;-&quot;??_);_(@_)"/>
    <numFmt numFmtId="168" formatCode="_(* #,##0_);_(* \(#,##0\);_(* &quot;-&quot;??_);_(@_)"/>
    <numFmt numFmtId="169" formatCode="_(&quot;$&quot;* #,##0.000_);_(&quot;$&quot;* \(#,##0.000\);_(&quot;$&quot;* &quot;-&quot;??_);_(@_)"/>
    <numFmt numFmtId="170" formatCode="_(* #,##0.0000_);_(* \(#,##0.0000\);_(* &quot;-&quot;????_);_(@_)"/>
    <numFmt numFmtId="171" formatCode="_(* #,##0.0_);_(* \(#,##0.0\);_(* &quot;-&quot;?_);_(@_)"/>
    <numFmt numFmtId="172" formatCode="[$-409]dddd\,\ mmmm\ dd\,\ yyyy"/>
    <numFmt numFmtId="173" formatCode="_(* #,##0.000_);_(* \(#,##0.000\);_(* &quot;-&quot;???_);_(@_)"/>
    <numFmt numFmtId="174" formatCode="0.0"/>
  </numFmts>
  <fonts count="60">
    <font>
      <sz val="10"/>
      <name val="Arial"/>
      <family val="0"/>
    </font>
    <font>
      <u val="single"/>
      <sz val="10"/>
      <color indexed="36"/>
      <name val="Arial"/>
      <family val="0"/>
    </font>
    <font>
      <u val="single"/>
      <sz val="10"/>
      <color indexed="12"/>
      <name val="Arial"/>
      <family val="0"/>
    </font>
    <font>
      <sz val="14"/>
      <name val="Arial"/>
      <family val="2"/>
    </font>
    <font>
      <sz val="12"/>
      <name val="Arial"/>
      <family val="0"/>
    </font>
    <font>
      <sz val="11"/>
      <name val="Arial"/>
      <family val="0"/>
    </font>
    <font>
      <i/>
      <sz val="11"/>
      <name val="Arial"/>
      <family val="2"/>
    </font>
    <font>
      <b/>
      <sz val="11"/>
      <name val="Arial"/>
      <family val="2"/>
    </font>
    <font>
      <sz val="11"/>
      <color indexed="10"/>
      <name val="Arial"/>
      <family val="2"/>
    </font>
    <font>
      <b/>
      <i/>
      <sz val="11"/>
      <name val="Arial"/>
      <family val="2"/>
    </font>
    <font>
      <b/>
      <sz val="12"/>
      <name val="Arial"/>
      <family val="2"/>
    </font>
    <font>
      <b/>
      <sz val="10"/>
      <name val="Arial"/>
      <family val="2"/>
    </font>
    <font>
      <b/>
      <sz val="14"/>
      <name val="Times New Roman"/>
      <family val="1"/>
    </font>
    <font>
      <sz val="12"/>
      <name val="Times New Roman"/>
      <family val="1"/>
    </font>
    <font>
      <sz val="10"/>
      <name val="Times New Roman"/>
      <family val="1"/>
    </font>
    <font>
      <u val="single"/>
      <sz val="12"/>
      <name val="Times New Roman"/>
      <family val="1"/>
    </font>
    <font>
      <b/>
      <sz val="14"/>
      <name val="Arial"/>
      <family val="2"/>
    </font>
    <font>
      <sz val="9"/>
      <name val="Tahoma"/>
      <family val="0"/>
    </font>
    <font>
      <i/>
      <u val="single"/>
      <sz val="11"/>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sz val="11"/>
      <color indexed="8"/>
      <name val="Arial"/>
      <family val="0"/>
    </font>
    <font>
      <b/>
      <sz val="14"/>
      <color indexed="8"/>
      <name val="Times New Roman"/>
      <family val="0"/>
    </font>
    <font>
      <sz val="12"/>
      <color indexed="8"/>
      <name val="Times New Roman"/>
      <family val="0"/>
    </font>
    <font>
      <b/>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medium"/>
      <right style="medium"/>
      <top>
        <color indexed="63"/>
      </top>
      <bottom style="medium"/>
    </border>
    <border>
      <left style="medium"/>
      <right style="thin"/>
      <top style="medium"/>
      <bottom>
        <color indexed="63"/>
      </bottom>
    </border>
    <border>
      <left style="thin"/>
      <right>
        <color indexed="63"/>
      </right>
      <top style="medium"/>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thin"/>
      <top style="medium"/>
      <bottom style="thin"/>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color indexed="63"/>
      </left>
      <right>
        <color indexed="63"/>
      </right>
      <top>
        <color indexed="63"/>
      </top>
      <bottom style="double"/>
    </border>
    <border>
      <left style="medium"/>
      <right>
        <color indexed="63"/>
      </right>
      <top>
        <color indexed="63"/>
      </top>
      <bottom style="thin"/>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Alignment="1">
      <alignment/>
    </xf>
    <xf numFmtId="0" fontId="0" fillId="0" borderId="0" xfId="0" applyBorder="1" applyAlignment="1">
      <alignment/>
    </xf>
    <xf numFmtId="0" fontId="5" fillId="0" borderId="0" xfId="0" applyFont="1" applyBorder="1" applyAlignment="1">
      <alignment horizontal="justify"/>
    </xf>
    <xf numFmtId="0" fontId="5" fillId="0" borderId="0" xfId="0" applyFont="1" applyBorder="1" applyAlignment="1">
      <alignment/>
    </xf>
    <xf numFmtId="165" fontId="5" fillId="0" borderId="0" xfId="44" applyNumberFormat="1" applyFont="1" applyBorder="1" applyAlignment="1">
      <alignment/>
    </xf>
    <xf numFmtId="165" fontId="5" fillId="0" borderId="10" xfId="44" applyNumberFormat="1" applyFont="1" applyBorder="1" applyAlignment="1">
      <alignment/>
    </xf>
    <xf numFmtId="0" fontId="5" fillId="0" borderId="0" xfId="0" applyFont="1" applyAlignment="1">
      <alignment/>
    </xf>
    <xf numFmtId="0" fontId="7" fillId="0" borderId="11"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0" fontId="5" fillId="0" borderId="15" xfId="0" applyFont="1" applyBorder="1" applyAlignment="1">
      <alignment horizontal="center"/>
    </xf>
    <xf numFmtId="0" fontId="5" fillId="0" borderId="16" xfId="0" applyFont="1" applyBorder="1" applyAlignment="1">
      <alignment/>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xf>
    <xf numFmtId="0" fontId="7" fillId="0" borderId="21" xfId="0" applyFont="1" applyBorder="1" applyAlignment="1">
      <alignment/>
    </xf>
    <xf numFmtId="0" fontId="5" fillId="0" borderId="22" xfId="0" applyFont="1" applyBorder="1" applyAlignment="1">
      <alignment/>
    </xf>
    <xf numFmtId="0" fontId="5" fillId="0" borderId="23" xfId="0" applyFont="1" applyBorder="1" applyAlignment="1">
      <alignment horizontal="center"/>
    </xf>
    <xf numFmtId="0" fontId="5" fillId="0" borderId="24" xfId="0" applyFont="1" applyBorder="1" applyAlignment="1">
      <alignment/>
    </xf>
    <xf numFmtId="49" fontId="5" fillId="0" borderId="25" xfId="0" applyNumberFormat="1" applyFont="1" applyBorder="1" applyAlignment="1">
      <alignment/>
    </xf>
    <xf numFmtId="0" fontId="5" fillId="0" borderId="26" xfId="0" applyFont="1" applyBorder="1" applyAlignment="1">
      <alignment/>
    </xf>
    <xf numFmtId="165" fontId="5" fillId="0" borderId="27" xfId="44" applyNumberFormat="1" applyFont="1" applyBorder="1" applyAlignment="1">
      <alignment/>
    </xf>
    <xf numFmtId="49" fontId="5" fillId="0" borderId="17" xfId="0" applyNumberFormat="1" applyFont="1" applyBorder="1" applyAlignment="1">
      <alignment/>
    </xf>
    <xf numFmtId="0" fontId="5" fillId="0" borderId="28" xfId="0" applyFont="1" applyBorder="1" applyAlignment="1">
      <alignment/>
    </xf>
    <xf numFmtId="10" fontId="5" fillId="0" borderId="29" xfId="59" applyNumberFormat="1" applyFont="1" applyBorder="1" applyAlignment="1">
      <alignment/>
    </xf>
    <xf numFmtId="9" fontId="5" fillId="0" borderId="0" xfId="0" applyNumberFormat="1" applyFont="1" applyAlignment="1">
      <alignment/>
    </xf>
    <xf numFmtId="49" fontId="5" fillId="0" borderId="23" xfId="0" applyNumberFormat="1" applyFont="1" applyBorder="1" applyAlignment="1">
      <alignment/>
    </xf>
    <xf numFmtId="0" fontId="5" fillId="0" borderId="30" xfId="0" applyFont="1" applyBorder="1" applyAlignment="1">
      <alignment/>
    </xf>
    <xf numFmtId="0" fontId="5" fillId="0" borderId="31" xfId="0" applyFont="1" applyBorder="1" applyAlignment="1">
      <alignment/>
    </xf>
    <xf numFmtId="0" fontId="5" fillId="0" borderId="32" xfId="0" applyFont="1" applyBorder="1" applyAlignment="1">
      <alignment/>
    </xf>
    <xf numFmtId="0" fontId="5" fillId="0" borderId="33" xfId="0" applyFont="1" applyBorder="1" applyAlignment="1">
      <alignment/>
    </xf>
    <xf numFmtId="165" fontId="5" fillId="0" borderId="34" xfId="44" applyNumberFormat="1" applyFont="1" applyBorder="1" applyAlignment="1">
      <alignment/>
    </xf>
    <xf numFmtId="165" fontId="5" fillId="0" borderId="0" xfId="0" applyNumberFormat="1" applyFont="1" applyAlignment="1">
      <alignment/>
    </xf>
    <xf numFmtId="0" fontId="5" fillId="0" borderId="35" xfId="0" applyFont="1" applyBorder="1" applyAlignment="1">
      <alignment/>
    </xf>
    <xf numFmtId="0" fontId="5" fillId="0" borderId="36" xfId="0" applyFont="1" applyBorder="1" applyAlignment="1">
      <alignment/>
    </xf>
    <xf numFmtId="0" fontId="5" fillId="0" borderId="37" xfId="0" applyFont="1" applyBorder="1" applyAlignment="1">
      <alignment/>
    </xf>
    <xf numFmtId="10" fontId="5" fillId="0" borderId="36" xfId="59" applyNumberFormat="1" applyFont="1" applyBorder="1" applyAlignment="1">
      <alignment/>
    </xf>
    <xf numFmtId="10" fontId="5" fillId="0" borderId="38" xfId="59" applyNumberFormat="1" applyFont="1" applyBorder="1" applyAlignment="1">
      <alignment/>
    </xf>
    <xf numFmtId="10" fontId="5" fillId="0" borderId="39" xfId="59" applyNumberFormat="1" applyFont="1" applyBorder="1" applyAlignment="1">
      <alignment/>
    </xf>
    <xf numFmtId="0" fontId="5" fillId="0" borderId="40" xfId="0" applyFont="1" applyBorder="1" applyAlignment="1">
      <alignment horizontal="right"/>
    </xf>
    <xf numFmtId="0" fontId="5" fillId="0" borderId="41" xfId="0" applyFont="1" applyBorder="1" applyAlignment="1">
      <alignment/>
    </xf>
    <xf numFmtId="165" fontId="5" fillId="0" borderId="42" xfId="44" applyNumberFormat="1" applyFont="1" applyBorder="1" applyAlignment="1">
      <alignment/>
    </xf>
    <xf numFmtId="165" fontId="5" fillId="0" borderId="40" xfId="44" applyNumberFormat="1" applyFont="1" applyBorder="1" applyAlignment="1">
      <alignment/>
    </xf>
    <xf numFmtId="165" fontId="5" fillId="0" borderId="22" xfId="44" applyNumberFormat="1" applyFont="1" applyBorder="1" applyAlignment="1">
      <alignment/>
    </xf>
    <xf numFmtId="10" fontId="5" fillId="0" borderId="35" xfId="59" applyNumberFormat="1" applyFont="1" applyBorder="1" applyAlignment="1">
      <alignment/>
    </xf>
    <xf numFmtId="10" fontId="5" fillId="0" borderId="30" xfId="59" applyNumberFormat="1" applyFont="1" applyBorder="1" applyAlignment="1">
      <alignment/>
    </xf>
    <xf numFmtId="0" fontId="5" fillId="0" borderId="43" xfId="0" applyFont="1" applyBorder="1" applyAlignment="1">
      <alignment/>
    </xf>
    <xf numFmtId="0" fontId="8" fillId="0" borderId="0" xfId="0" applyFont="1" applyAlignment="1">
      <alignment/>
    </xf>
    <xf numFmtId="0" fontId="5" fillId="0" borderId="40" xfId="0" applyFont="1" applyBorder="1" applyAlignment="1">
      <alignment/>
    </xf>
    <xf numFmtId="10" fontId="5" fillId="0" borderId="31" xfId="59" applyNumberFormat="1" applyFont="1" applyBorder="1" applyAlignment="1">
      <alignment/>
    </xf>
    <xf numFmtId="0" fontId="5" fillId="0" borderId="18" xfId="0" applyFont="1" applyBorder="1" applyAlignment="1">
      <alignment/>
    </xf>
    <xf numFmtId="10" fontId="5" fillId="0" borderId="18" xfId="59" applyNumberFormat="1" applyFont="1" applyBorder="1" applyAlignment="1">
      <alignment/>
    </xf>
    <xf numFmtId="10" fontId="5" fillId="0" borderId="44" xfId="59" applyNumberFormat="1" applyFont="1" applyBorder="1" applyAlignment="1">
      <alignment/>
    </xf>
    <xf numFmtId="0" fontId="5" fillId="0" borderId="45" xfId="0" applyFont="1" applyBorder="1" applyAlignment="1">
      <alignment/>
    </xf>
    <xf numFmtId="168" fontId="5" fillId="0" borderId="45" xfId="42" applyNumberFormat="1" applyFont="1" applyFill="1" applyBorder="1" applyAlignment="1">
      <alignment/>
    </xf>
    <xf numFmtId="168" fontId="5" fillId="0" borderId="46" xfId="42" applyNumberFormat="1" applyFont="1" applyFill="1" applyBorder="1" applyAlignment="1">
      <alignment/>
    </xf>
    <xf numFmtId="0" fontId="0" fillId="0" borderId="15" xfId="0" applyFont="1" applyBorder="1" applyAlignment="1">
      <alignment horizontal="justify"/>
    </xf>
    <xf numFmtId="0" fontId="5" fillId="0" borderId="23" xfId="0" applyFont="1" applyBorder="1" applyAlignment="1">
      <alignment/>
    </xf>
    <xf numFmtId="0" fontId="5" fillId="0" borderId="0" xfId="0" applyFont="1" applyAlignment="1">
      <alignment horizontal="justify"/>
    </xf>
    <xf numFmtId="0" fontId="7" fillId="0" borderId="0" xfId="0" applyFont="1" applyAlignment="1">
      <alignment/>
    </xf>
    <xf numFmtId="0" fontId="6" fillId="0" borderId="0" xfId="0" applyFont="1" applyAlignment="1">
      <alignment/>
    </xf>
    <xf numFmtId="0" fontId="9" fillId="0" borderId="0" xfId="0" applyFont="1" applyAlignment="1">
      <alignment/>
    </xf>
    <xf numFmtId="0" fontId="5" fillId="0" borderId="47" xfId="0" applyFont="1" applyBorder="1" applyAlignment="1">
      <alignment/>
    </xf>
    <xf numFmtId="165" fontId="5" fillId="0" borderId="48" xfId="44" applyNumberFormat="1" applyFont="1" applyBorder="1" applyAlignment="1">
      <alignment/>
    </xf>
    <xf numFmtId="0" fontId="6" fillId="0" borderId="0" xfId="0" applyFont="1" applyBorder="1" applyAlignment="1">
      <alignment/>
    </xf>
    <xf numFmtId="165" fontId="5" fillId="0" borderId="0" xfId="44" applyNumberFormat="1" applyFont="1" applyBorder="1" applyAlignment="1">
      <alignment/>
    </xf>
    <xf numFmtId="0" fontId="5" fillId="0" borderId="0" xfId="0" applyFont="1" applyFill="1" applyAlignment="1">
      <alignment/>
    </xf>
    <xf numFmtId="0" fontId="0" fillId="0" borderId="0" xfId="0" applyBorder="1" applyAlignment="1">
      <alignment horizontal="center"/>
    </xf>
    <xf numFmtId="0" fontId="0" fillId="0" borderId="36" xfId="0" applyBorder="1" applyAlignment="1">
      <alignment/>
    </xf>
    <xf numFmtId="165" fontId="0" fillId="0" borderId="36" xfId="44" applyNumberFormat="1" applyBorder="1" applyAlignment="1">
      <alignment horizontal="center"/>
    </xf>
    <xf numFmtId="0" fontId="0" fillId="0" borderId="18" xfId="0" applyBorder="1" applyAlignment="1">
      <alignment/>
    </xf>
    <xf numFmtId="165" fontId="0" fillId="0" borderId="18" xfId="44" applyNumberFormat="1" applyFont="1" applyBorder="1" applyAlignment="1">
      <alignment horizontal="center"/>
    </xf>
    <xf numFmtId="165" fontId="0" fillId="0" borderId="18" xfId="44" applyNumberFormat="1" applyBorder="1" applyAlignment="1">
      <alignment horizontal="center"/>
    </xf>
    <xf numFmtId="0" fontId="0" fillId="0" borderId="27" xfId="0" applyBorder="1" applyAlignment="1">
      <alignment/>
    </xf>
    <xf numFmtId="165" fontId="0" fillId="0" borderId="27" xfId="44" applyNumberFormat="1" applyFont="1" applyBorder="1" applyAlignment="1">
      <alignment horizontal="center"/>
    </xf>
    <xf numFmtId="165" fontId="0" fillId="0" borderId="27" xfId="44" applyNumberFormat="1" applyBorder="1" applyAlignment="1">
      <alignment horizontal="center"/>
    </xf>
    <xf numFmtId="0" fontId="11" fillId="0" borderId="36" xfId="0" applyFont="1" applyBorder="1" applyAlignment="1">
      <alignment/>
    </xf>
    <xf numFmtId="165" fontId="0" fillId="0" borderId="18" xfId="44" applyNumberFormat="1" applyBorder="1" applyAlignment="1">
      <alignment/>
    </xf>
    <xf numFmtId="165" fontId="0" fillId="0" borderId="18" xfId="44" applyNumberFormat="1" applyFont="1" applyBorder="1" applyAlignment="1">
      <alignment/>
    </xf>
    <xf numFmtId="0" fontId="11" fillId="0" borderId="29" xfId="0" applyFont="1" applyBorder="1" applyAlignment="1">
      <alignment horizontal="right"/>
    </xf>
    <xf numFmtId="165" fontId="0" fillId="0" borderId="29" xfId="44" applyNumberFormat="1" applyBorder="1" applyAlignment="1">
      <alignment/>
    </xf>
    <xf numFmtId="0" fontId="11" fillId="0" borderId="18" xfId="0" applyFont="1" applyBorder="1" applyAlignment="1">
      <alignment/>
    </xf>
    <xf numFmtId="0" fontId="11" fillId="0" borderId="18" xfId="0" applyFont="1" applyBorder="1" applyAlignment="1">
      <alignment horizontal="right"/>
    </xf>
    <xf numFmtId="0" fontId="0" fillId="0" borderId="0" xfId="0" applyAlignment="1">
      <alignment horizontal="center"/>
    </xf>
    <xf numFmtId="43" fontId="0" fillId="33" borderId="0" xfId="42" applyFill="1" applyAlignment="1">
      <alignment/>
    </xf>
    <xf numFmtId="165" fontId="0" fillId="0" borderId="18" xfId="44" applyNumberFormat="1" applyFont="1" applyFill="1" applyBorder="1" applyAlignment="1">
      <alignment/>
    </xf>
    <xf numFmtId="165" fontId="0" fillId="0" borderId="27" xfId="44" applyNumberFormat="1" applyBorder="1" applyAlignment="1">
      <alignment/>
    </xf>
    <xf numFmtId="165" fontId="0" fillId="0" borderId="0" xfId="44" applyNumberFormat="1" applyAlignment="1">
      <alignment/>
    </xf>
    <xf numFmtId="0" fontId="12" fillId="0" borderId="0" xfId="0" applyFont="1" applyAlignment="1">
      <alignment/>
    </xf>
    <xf numFmtId="0" fontId="13" fillId="0" borderId="0" xfId="0" applyFont="1" applyAlignment="1">
      <alignment/>
    </xf>
    <xf numFmtId="0" fontId="13" fillId="0" borderId="14" xfId="0" applyFont="1" applyBorder="1" applyAlignment="1">
      <alignment/>
    </xf>
    <xf numFmtId="0" fontId="0" fillId="0" borderId="33" xfId="0" applyBorder="1" applyAlignment="1">
      <alignment/>
    </xf>
    <xf numFmtId="0" fontId="0" fillId="0" borderId="49" xfId="0" applyBorder="1" applyAlignment="1">
      <alignment/>
    </xf>
    <xf numFmtId="0" fontId="13" fillId="0" borderId="16" xfId="0" applyFont="1" applyBorder="1" applyAlignment="1">
      <alignment/>
    </xf>
    <xf numFmtId="0" fontId="0" fillId="0" borderId="19" xfId="0" applyBorder="1" applyAlignment="1">
      <alignment/>
    </xf>
    <xf numFmtId="0" fontId="0" fillId="0" borderId="16" xfId="0" applyBorder="1" applyAlignment="1">
      <alignment/>
    </xf>
    <xf numFmtId="0" fontId="13" fillId="0" borderId="0" xfId="0" applyFont="1" applyBorder="1" applyAlignment="1">
      <alignment/>
    </xf>
    <xf numFmtId="165" fontId="0" fillId="0" borderId="0" xfId="44" applyNumberFormat="1" applyBorder="1" applyAlignment="1">
      <alignment/>
    </xf>
    <xf numFmtId="165" fontId="0" fillId="0" borderId="10" xfId="44" applyNumberFormat="1" applyFont="1" applyBorder="1" applyAlignment="1">
      <alignment/>
    </xf>
    <xf numFmtId="165" fontId="0" fillId="0" borderId="50" xfId="44" applyNumberFormat="1" applyFont="1" applyBorder="1" applyAlignment="1">
      <alignment/>
    </xf>
    <xf numFmtId="0" fontId="0" fillId="0" borderId="10" xfId="0" applyBorder="1" applyAlignment="1">
      <alignment horizontal="center"/>
    </xf>
    <xf numFmtId="0" fontId="13" fillId="0" borderId="51" xfId="0" applyFont="1" applyBorder="1" applyAlignment="1">
      <alignment/>
    </xf>
    <xf numFmtId="0" fontId="0" fillId="0" borderId="10" xfId="0" applyBorder="1" applyAlignment="1">
      <alignment/>
    </xf>
    <xf numFmtId="0" fontId="12" fillId="0" borderId="16" xfId="0" applyFont="1" applyBorder="1" applyAlignment="1">
      <alignment/>
    </xf>
    <xf numFmtId="0" fontId="12" fillId="0" borderId="51" xfId="0" applyFont="1" applyBorder="1" applyAlignment="1">
      <alignment/>
    </xf>
    <xf numFmtId="0" fontId="13" fillId="0" borderId="21" xfId="0" applyFont="1" applyBorder="1" applyAlignment="1">
      <alignment/>
    </xf>
    <xf numFmtId="0" fontId="0" fillId="0" borderId="22" xfId="0" applyBorder="1" applyAlignment="1">
      <alignment/>
    </xf>
    <xf numFmtId="0" fontId="0" fillId="0" borderId="52" xfId="0" applyBorder="1" applyAlignment="1">
      <alignment/>
    </xf>
    <xf numFmtId="0" fontId="12" fillId="0" borderId="14" xfId="0" applyFont="1" applyBorder="1" applyAlignment="1">
      <alignment/>
    </xf>
    <xf numFmtId="0" fontId="13" fillId="0" borderId="53" xfId="0" applyFont="1" applyBorder="1" applyAlignment="1">
      <alignment/>
    </xf>
    <xf numFmtId="0" fontId="0" fillId="0" borderId="39" xfId="0" applyBorder="1" applyAlignment="1">
      <alignment/>
    </xf>
    <xf numFmtId="0" fontId="0" fillId="0" borderId="54" xfId="0" applyBorder="1" applyAlignment="1">
      <alignment/>
    </xf>
    <xf numFmtId="0" fontId="15" fillId="0" borderId="16" xfId="0" applyFont="1" applyBorder="1" applyAlignment="1">
      <alignment/>
    </xf>
    <xf numFmtId="0" fontId="0" fillId="0" borderId="21" xfId="0" applyBorder="1" applyAlignment="1">
      <alignment/>
    </xf>
    <xf numFmtId="9" fontId="5" fillId="34" borderId="48" xfId="59" applyFont="1" applyFill="1" applyBorder="1" applyAlignment="1">
      <alignment/>
    </xf>
    <xf numFmtId="5" fontId="5" fillId="9" borderId="0" xfId="0" applyNumberFormat="1" applyFont="1" applyFill="1" applyBorder="1" applyAlignment="1">
      <alignment horizontal="right"/>
    </xf>
    <xf numFmtId="5" fontId="5" fillId="9" borderId="10" xfId="0" applyNumberFormat="1" applyFont="1" applyFill="1" applyBorder="1" applyAlignment="1">
      <alignment horizontal="right"/>
    </xf>
    <xf numFmtId="5" fontId="5" fillId="9" borderId="39" xfId="0" applyNumberFormat="1" applyFont="1" applyFill="1" applyBorder="1" applyAlignment="1">
      <alignment horizontal="right"/>
    </xf>
    <xf numFmtId="10" fontId="5" fillId="9" borderId="31" xfId="59" applyNumberFormat="1" applyFont="1" applyFill="1" applyBorder="1" applyAlignment="1">
      <alignment/>
    </xf>
    <xf numFmtId="10" fontId="5" fillId="9" borderId="29" xfId="59" applyNumberFormat="1" applyFont="1" applyFill="1" applyBorder="1" applyAlignment="1">
      <alignment/>
    </xf>
    <xf numFmtId="0" fontId="5" fillId="0" borderId="0" xfId="0" applyFont="1" applyFill="1" applyBorder="1" applyAlignment="1">
      <alignment horizontal="center"/>
    </xf>
    <xf numFmtId="0" fontId="3" fillId="0" borderId="0" xfId="0" applyFont="1" applyAlignment="1">
      <alignment horizontal="center"/>
    </xf>
    <xf numFmtId="0" fontId="5" fillId="0" borderId="45" xfId="0" applyFont="1" applyBorder="1" applyAlignment="1">
      <alignment horizontal="justify"/>
    </xf>
    <xf numFmtId="0" fontId="5" fillId="0" borderId="18" xfId="0" applyFont="1" applyBorder="1" applyAlignment="1">
      <alignment horizontal="justify"/>
    </xf>
    <xf numFmtId="0" fontId="5" fillId="0" borderId="42" xfId="0" applyFont="1" applyBorder="1" applyAlignment="1">
      <alignment horizontal="justify"/>
    </xf>
    <xf numFmtId="0" fontId="5" fillId="0" borderId="45" xfId="0" applyFont="1" applyBorder="1" applyAlignment="1">
      <alignment horizontal="justify" vertical="top"/>
    </xf>
    <xf numFmtId="0" fontId="5" fillId="0" borderId="18" xfId="0" applyFont="1" applyBorder="1" applyAlignment="1">
      <alignment horizontal="justify" vertical="top"/>
    </xf>
    <xf numFmtId="0" fontId="5" fillId="0" borderId="42" xfId="0" applyFont="1" applyBorder="1" applyAlignment="1">
      <alignment horizontal="justify" vertical="top"/>
    </xf>
    <xf numFmtId="0" fontId="0" fillId="0" borderId="55" xfId="0" applyFont="1" applyBorder="1" applyAlignment="1">
      <alignment horizontal="justify" vertical="top" wrapText="1"/>
    </xf>
    <xf numFmtId="0" fontId="0" fillId="0" borderId="20" xfId="0" applyFont="1" applyBorder="1" applyAlignment="1">
      <alignment horizontal="justify" vertical="top" wrapText="1"/>
    </xf>
    <xf numFmtId="0" fontId="0" fillId="0" borderId="24" xfId="0" applyFont="1" applyBorder="1" applyAlignment="1">
      <alignment horizontal="justify" vertical="top" wrapText="1"/>
    </xf>
    <xf numFmtId="0" fontId="6" fillId="0" borderId="0" xfId="0" applyFont="1" applyBorder="1" applyAlignment="1">
      <alignment horizontal="justify"/>
    </xf>
    <xf numFmtId="0" fontId="5" fillId="0" borderId="18" xfId="0" applyFont="1" applyFill="1" applyBorder="1" applyAlignment="1">
      <alignment horizontal="justify" vertical="top" wrapText="1"/>
    </xf>
    <xf numFmtId="0" fontId="5" fillId="0" borderId="42" xfId="0" applyFont="1" applyFill="1" applyBorder="1" applyAlignment="1">
      <alignment horizontal="justify" vertical="top" wrapText="1"/>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3" xfId="0" applyFont="1" applyFill="1" applyBorder="1" applyAlignment="1">
      <alignment horizontal="center"/>
    </xf>
    <xf numFmtId="0" fontId="0" fillId="0" borderId="55" xfId="0" applyFont="1" applyBorder="1" applyAlignment="1">
      <alignment horizontal="justify"/>
    </xf>
    <xf numFmtId="0" fontId="0" fillId="0" borderId="24" xfId="0" applyFont="1" applyBorder="1" applyAlignment="1">
      <alignment horizontal="justify"/>
    </xf>
    <xf numFmtId="0" fontId="7" fillId="0" borderId="0" xfId="0" applyFont="1" applyBorder="1" applyAlignment="1">
      <alignment horizontal="left"/>
    </xf>
    <xf numFmtId="0" fontId="3" fillId="0" borderId="0" xfId="0" applyFont="1" applyAlignment="1">
      <alignment horizontal="center"/>
    </xf>
    <xf numFmtId="0" fontId="4" fillId="0" borderId="0" xfId="0" applyFont="1" applyAlignment="1">
      <alignment horizontal="center"/>
    </xf>
    <xf numFmtId="0" fontId="0" fillId="0" borderId="55" xfId="0" applyFont="1" applyBorder="1" applyAlignment="1">
      <alignment horizontal="justify" vertical="top"/>
    </xf>
    <xf numFmtId="0" fontId="0" fillId="0" borderId="20" xfId="0" applyFont="1" applyBorder="1" applyAlignment="1">
      <alignment horizontal="justify" vertical="top"/>
    </xf>
    <xf numFmtId="0" fontId="0" fillId="0" borderId="24" xfId="0" applyFont="1" applyBorder="1" applyAlignment="1">
      <alignment horizontal="justify" vertical="top"/>
    </xf>
    <xf numFmtId="0" fontId="10" fillId="0" borderId="0" xfId="0" applyFont="1" applyAlignment="1">
      <alignment horizontal="center"/>
    </xf>
    <xf numFmtId="0" fontId="10" fillId="0" borderId="10" xfId="0" applyFont="1" applyBorder="1" applyAlignment="1">
      <alignment horizontal="center"/>
    </xf>
    <xf numFmtId="0" fontId="14" fillId="0" borderId="39" xfId="0" applyFont="1" applyBorder="1" applyAlignment="1">
      <alignment horizontal="center"/>
    </xf>
    <xf numFmtId="0" fontId="13" fillId="0" borderId="53" xfId="0" applyFont="1" applyBorder="1" applyAlignment="1">
      <alignment horizontal="center"/>
    </xf>
    <xf numFmtId="0" fontId="13" fillId="0" borderId="39" xfId="0" applyFont="1" applyBorder="1" applyAlignment="1">
      <alignment horizontal="center"/>
    </xf>
    <xf numFmtId="0" fontId="13" fillId="0" borderId="16" xfId="0" applyFont="1" applyBorder="1" applyAlignment="1">
      <alignment horizontal="center"/>
    </xf>
    <xf numFmtId="0" fontId="13"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38100</xdr:rowOff>
    </xdr:from>
    <xdr:to>
      <xdr:col>6</xdr:col>
      <xdr:colOff>2095500</xdr:colOff>
      <xdr:row>47</xdr:row>
      <xdr:rowOff>47625</xdr:rowOff>
    </xdr:to>
    <xdr:sp>
      <xdr:nvSpPr>
        <xdr:cNvPr id="1" name="Text Box 1"/>
        <xdr:cNvSpPr txBox="1">
          <a:spLocks noChangeArrowheads="1"/>
        </xdr:cNvSpPr>
      </xdr:nvSpPr>
      <xdr:spPr>
        <a:xfrm>
          <a:off x="0" y="8362950"/>
          <a:ext cx="9163050" cy="733425"/>
        </a:xfrm>
        <a:prstGeom prst="rect">
          <a:avLst/>
        </a:prstGeom>
        <a:solidFill>
          <a:srgbClr val="FFFFFF"/>
        </a:solidFill>
        <a:ln w="19050"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B.</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Proposed Negotiated Changes in Non-Compensation Items</a:t>
          </a:r>
          <a:r>
            <a:rPr lang="en-US" cap="none" sz="1100" b="0" i="0" u="none" baseline="0">
              <a:solidFill>
                <a:srgbClr val="000000"/>
              </a:solidFill>
              <a:latin typeface="Arial"/>
              <a:ea typeface="Arial"/>
              <a:cs typeface="Arial"/>
            </a:rPr>
            <a:t> (class size adjustments, staff     
</a:t>
          </a:r>
          <a:r>
            <a:rPr lang="en-US" cap="none" sz="1100" b="0" i="0" u="none" baseline="0">
              <a:solidFill>
                <a:srgbClr val="000000"/>
              </a:solidFill>
              <a:latin typeface="Arial"/>
              <a:ea typeface="Arial"/>
              <a:cs typeface="Arial"/>
            </a:rPr>
            <a:t>       development days, teacher prep time, etc.)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0</xdr:col>
      <xdr:colOff>28575</xdr:colOff>
      <xdr:row>48</xdr:row>
      <xdr:rowOff>66675</xdr:rowOff>
    </xdr:from>
    <xdr:to>
      <xdr:col>6</xdr:col>
      <xdr:colOff>2124075</xdr:colOff>
      <xdr:row>53</xdr:row>
      <xdr:rowOff>152400</xdr:rowOff>
    </xdr:to>
    <xdr:sp>
      <xdr:nvSpPr>
        <xdr:cNvPr id="2" name="Text Box 2"/>
        <xdr:cNvSpPr txBox="1">
          <a:spLocks noChangeArrowheads="1"/>
        </xdr:cNvSpPr>
      </xdr:nvSpPr>
      <xdr:spPr>
        <a:xfrm>
          <a:off x="28575" y="9296400"/>
          <a:ext cx="9163050" cy="990600"/>
        </a:xfrm>
        <a:prstGeom prst="rect">
          <a:avLst/>
        </a:prstGeom>
        <a:solidFill>
          <a:srgbClr val="FFFFFF"/>
        </a:solidFill>
        <a:ln w="19050"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are the specific impacts on instructional and support programs to accommodate 
</a:t>
          </a:r>
          <a:r>
            <a:rPr lang="en-US" cap="none" sz="1100" b="1" i="0" u="none" baseline="0">
              <a:solidFill>
                <a:srgbClr val="000000"/>
              </a:solidFill>
              <a:latin typeface="Arial"/>
              <a:ea typeface="Arial"/>
              <a:cs typeface="Arial"/>
            </a:rPr>
            <a:t>        the settlement?</a:t>
          </a:r>
          <a:r>
            <a:rPr lang="en-US" cap="none" sz="1100" b="0" i="0" u="none" baseline="0">
              <a:solidFill>
                <a:srgbClr val="000000"/>
              </a:solidFill>
              <a:latin typeface="Arial"/>
              <a:ea typeface="Arial"/>
              <a:cs typeface="Arial"/>
            </a:rPr>
            <a:t>  Include the impact of non-negotiated change such as staff reductions and 
</a:t>
          </a:r>
          <a:r>
            <a:rPr lang="en-US" cap="none" sz="1100" b="0" i="0" u="none" baseline="0">
              <a:solidFill>
                <a:srgbClr val="000000"/>
              </a:solidFill>
              <a:latin typeface="Arial"/>
              <a:ea typeface="Arial"/>
              <a:cs typeface="Arial"/>
            </a:rPr>
            <a:t>        program reductions/eliminations.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0</xdr:col>
      <xdr:colOff>28575</xdr:colOff>
      <xdr:row>54</xdr:row>
      <xdr:rowOff>123825</xdr:rowOff>
    </xdr:from>
    <xdr:to>
      <xdr:col>6</xdr:col>
      <xdr:colOff>2133600</xdr:colOff>
      <xdr:row>60</xdr:row>
      <xdr:rowOff>28575</xdr:rowOff>
    </xdr:to>
    <xdr:sp>
      <xdr:nvSpPr>
        <xdr:cNvPr id="3" name="Text Box 3"/>
        <xdr:cNvSpPr txBox="1">
          <a:spLocks noChangeArrowheads="1"/>
        </xdr:cNvSpPr>
      </xdr:nvSpPr>
      <xdr:spPr>
        <a:xfrm>
          <a:off x="28575" y="10439400"/>
          <a:ext cx="9172575" cy="990600"/>
        </a:xfrm>
        <a:prstGeom prst="rect">
          <a:avLst/>
        </a:prstGeom>
        <a:solidFill>
          <a:srgbClr val="FFFFFF"/>
        </a:solidFill>
        <a:ln w="19050"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D</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contingency language is included in the proposed agreement?  </a:t>
          </a:r>
          <a:r>
            <a:rPr lang="en-US" cap="none" sz="1100" b="0" i="0" u="none" baseline="0">
              <a:solidFill>
                <a:srgbClr val="000000"/>
              </a:solidFill>
              <a:latin typeface="Arial"/>
              <a:ea typeface="Arial"/>
              <a:cs typeface="Arial"/>
            </a:rPr>
            <a:t>(reopeners, etc.)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0</xdr:col>
      <xdr:colOff>0</xdr:colOff>
      <xdr:row>61</xdr:row>
      <xdr:rowOff>85725</xdr:rowOff>
    </xdr:from>
    <xdr:to>
      <xdr:col>6</xdr:col>
      <xdr:colOff>2095500</xdr:colOff>
      <xdr:row>75</xdr:row>
      <xdr:rowOff>114300</xdr:rowOff>
    </xdr:to>
    <xdr:sp>
      <xdr:nvSpPr>
        <xdr:cNvPr id="4" name="Text Box 4"/>
        <xdr:cNvSpPr txBox="1">
          <a:spLocks noChangeArrowheads="1"/>
        </xdr:cNvSpPr>
      </xdr:nvSpPr>
      <xdr:spPr>
        <a:xfrm>
          <a:off x="0" y="11668125"/>
          <a:ext cx="9163050" cy="2562225"/>
        </a:xfrm>
        <a:prstGeom prst="rect">
          <a:avLst/>
        </a:prstGeom>
        <a:solidFill>
          <a:srgbClr val="FFFFFF"/>
        </a:solidFill>
        <a:ln w="19050"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Source of Funding for Proposed Agreement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47625</xdr:rowOff>
    </xdr:from>
    <xdr:to>
      <xdr:col>4</xdr:col>
      <xdr:colOff>1133475</xdr:colOff>
      <xdr:row>48</xdr:row>
      <xdr:rowOff>9525</xdr:rowOff>
    </xdr:to>
    <xdr:sp>
      <xdr:nvSpPr>
        <xdr:cNvPr id="1" name="Text Box 1"/>
        <xdr:cNvSpPr txBox="1">
          <a:spLocks noChangeArrowheads="1"/>
        </xdr:cNvSpPr>
      </xdr:nvSpPr>
      <xdr:spPr>
        <a:xfrm>
          <a:off x="28575" y="6276975"/>
          <a:ext cx="6915150" cy="159067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 If the total amount of the Adjustment in Column 3 does not agree with the amount of the Total Compensation Increase in Section A, Line 6, Page 1 (i.e., increase was partially budgeted, there were revenue revisions as reflected in Col. 3., etc.), explain the variance below.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include comments and explanations as necessary:
</a:t>
          </a:r>
          <a:r>
            <a:rPr lang="en-US" cap="none" sz="1100" b="0" i="0" u="none" baseline="0">
              <a:solidFill>
                <a:srgbClr val="000000"/>
              </a:solidFill>
              <a:latin typeface="Arial"/>
              <a:ea typeface="Arial"/>
              <a:cs typeface="Arial"/>
            </a:rPr>
            <a:t>     &gt; Column 3 does not agree with the amount of the Total Compensation Increase in Section A, Line 6, Page 1 because the step and column increases and relative statutory benefits were in the approved budget before the settlement.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76200</xdr:rowOff>
    </xdr:from>
    <xdr:to>
      <xdr:col>7</xdr:col>
      <xdr:colOff>314325</xdr:colOff>
      <xdr:row>5</xdr:row>
      <xdr:rowOff>180975</xdr:rowOff>
    </xdr:to>
    <xdr:sp>
      <xdr:nvSpPr>
        <xdr:cNvPr id="1" name="Text Box 1"/>
        <xdr:cNvSpPr txBox="1">
          <a:spLocks noChangeArrowheads="1"/>
        </xdr:cNvSpPr>
      </xdr:nvSpPr>
      <xdr:spPr>
        <a:xfrm>
          <a:off x="0" y="238125"/>
          <a:ext cx="6362700" cy="1057275"/>
        </a:xfrm>
        <a:prstGeom prst="rect">
          <a:avLst/>
        </a:prstGeom>
        <a:solidFill>
          <a:srgbClr val="FFFFFF"/>
        </a:solidFill>
        <a:ln w="9525" cmpd="sng">
          <a:noFill/>
        </a:ln>
      </xdr:spPr>
      <xdr:txBody>
        <a:bodyPr vertOverflow="clip" wrap="square" lIns="36576" tIns="32004" rIns="0" bIns="0"/>
        <a:p>
          <a:pPr algn="l">
            <a:defRPr/>
          </a:pPr>
          <a:r>
            <a:rPr lang="en-US" cap="none" sz="1400" b="1" i="0" u="none" baseline="0">
              <a:solidFill>
                <a:srgbClr val="000000"/>
              </a:solidFill>
            </a:rPr>
            <a:t>G.    CERTIFICATION NO. 1:  CERTIFICATION OF THE DISTRICT'S ABILITY TO MEET THE COSTS OF COLLECTIVE BARGAINING AGREEMENT</a:t>
          </a:r>
        </a:p>
      </xdr:txBody>
    </xdr:sp>
    <xdr:clientData/>
  </xdr:twoCellAnchor>
  <xdr:twoCellAnchor>
    <xdr:from>
      <xdr:col>0</xdr:col>
      <xdr:colOff>0</xdr:colOff>
      <xdr:row>6</xdr:row>
      <xdr:rowOff>76200</xdr:rowOff>
    </xdr:from>
    <xdr:to>
      <xdr:col>7</xdr:col>
      <xdr:colOff>352425</xdr:colOff>
      <xdr:row>9</xdr:row>
      <xdr:rowOff>152400</xdr:rowOff>
    </xdr:to>
    <xdr:sp>
      <xdr:nvSpPr>
        <xdr:cNvPr id="2" name="Text Box 2"/>
        <xdr:cNvSpPr txBox="1">
          <a:spLocks noChangeArrowheads="1"/>
        </xdr:cNvSpPr>
      </xdr:nvSpPr>
      <xdr:spPr>
        <a:xfrm>
          <a:off x="0" y="1390650"/>
          <a:ext cx="6400800" cy="67627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The disclosure document must be signed by the district Superintendent and Chief Business Officer at the time of public disclosure.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57150</xdr:colOff>
      <xdr:row>11</xdr:row>
      <xdr:rowOff>171450</xdr:rowOff>
    </xdr:from>
    <xdr:to>
      <xdr:col>7</xdr:col>
      <xdr:colOff>276225</xdr:colOff>
      <xdr:row>20</xdr:row>
      <xdr:rowOff>171450</xdr:rowOff>
    </xdr:to>
    <xdr:sp>
      <xdr:nvSpPr>
        <xdr:cNvPr id="3" name="Text Box 3"/>
        <xdr:cNvSpPr txBox="1">
          <a:spLocks noChangeArrowheads="1"/>
        </xdr:cNvSpPr>
      </xdr:nvSpPr>
      <xdr:spPr>
        <a:xfrm>
          <a:off x="57150" y="2495550"/>
          <a:ext cx="6267450" cy="17621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In accordance with the requirements of Government Code Section 3547.5, the Superintendent and Chief Business Officer of the (Insert School District Here), hereby certify that the District can meet the costs incurred under the Collective Bargaining Agreement between the District and the California School Employees Association Bargaining Unit, during the term of the agreement from July 1, 20</a:t>
          </a:r>
          <a:r>
            <a:rPr lang="en-US" cap="none" sz="1200" b="1" i="0" u="none" baseline="0">
              <a:solidFill>
                <a:srgbClr val="000000"/>
              </a:solidFill>
              <a:latin typeface="Times New Roman"/>
              <a:ea typeface="Times New Roman"/>
              <a:cs typeface="Times New Roman"/>
            </a:rPr>
            <a:t>XX</a:t>
          </a:r>
          <a:r>
            <a:rPr lang="en-US" cap="none" sz="1200" b="0" i="0" u="none" baseline="0">
              <a:solidFill>
                <a:srgbClr val="000000"/>
              </a:solidFill>
              <a:latin typeface="Times New Roman"/>
              <a:ea typeface="Times New Roman"/>
              <a:cs typeface="Times New Roman"/>
            </a:rPr>
            <a:t> to June 30, 20</a:t>
          </a:r>
          <a:r>
            <a:rPr lang="en-US" cap="none" sz="1200" b="1" i="0" u="none" baseline="0">
              <a:solidFill>
                <a:srgbClr val="000000"/>
              </a:solidFill>
              <a:latin typeface="Times New Roman"/>
              <a:ea typeface="Times New Roman"/>
              <a:cs typeface="Times New Roman"/>
            </a:rPr>
            <a:t>XX</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budget revisions necessary to meet the costs of the agreement in each year of its term are as follows:</a:t>
          </a:r>
        </a:p>
      </xdr:txBody>
    </xdr:sp>
    <xdr:clientData/>
  </xdr:twoCellAnchor>
  <xdr:twoCellAnchor>
    <xdr:from>
      <xdr:col>0</xdr:col>
      <xdr:colOff>0</xdr:colOff>
      <xdr:row>44</xdr:row>
      <xdr:rowOff>133350</xdr:rowOff>
    </xdr:from>
    <xdr:to>
      <xdr:col>7</xdr:col>
      <xdr:colOff>361950</xdr:colOff>
      <xdr:row>46</xdr:row>
      <xdr:rowOff>28575</xdr:rowOff>
    </xdr:to>
    <xdr:sp>
      <xdr:nvSpPr>
        <xdr:cNvPr id="4" name="Text Box 4"/>
        <xdr:cNvSpPr txBox="1">
          <a:spLocks noChangeArrowheads="1"/>
        </xdr:cNvSpPr>
      </xdr:nvSpPr>
      <xdr:spPr>
        <a:xfrm>
          <a:off x="0" y="9172575"/>
          <a:ext cx="6410325" cy="333375"/>
        </a:xfrm>
        <a:prstGeom prst="rect">
          <a:avLst/>
        </a:prstGeom>
        <a:solidFill>
          <a:srgbClr val="FFFFFF"/>
        </a:solidFill>
        <a:ln w="9525" cmpd="sng">
          <a:noFill/>
        </a:ln>
      </xdr:spPr>
      <xdr:txBody>
        <a:bodyPr vertOverflow="clip" wrap="square" lIns="36576" tIns="32004" rIns="0" bIns="0"/>
        <a:p>
          <a:pPr algn="l">
            <a:defRPr/>
          </a:pPr>
          <a:r>
            <a:rPr lang="en-US" cap="none" sz="1400" b="1" i="0" u="none" baseline="0">
              <a:solidFill>
                <a:srgbClr val="000000"/>
              </a:solidFill>
            </a:rPr>
            <a:t>H.     CERTIFICATION NO. 2:</a:t>
          </a:r>
        </a:p>
      </xdr:txBody>
    </xdr:sp>
    <xdr:clientData/>
  </xdr:twoCellAnchor>
  <xdr:twoCellAnchor>
    <xdr:from>
      <xdr:col>0</xdr:col>
      <xdr:colOff>38100</xdr:colOff>
      <xdr:row>47</xdr:row>
      <xdr:rowOff>57150</xdr:rowOff>
    </xdr:from>
    <xdr:to>
      <xdr:col>7</xdr:col>
      <xdr:colOff>219075</xdr:colOff>
      <xdr:row>51</xdr:row>
      <xdr:rowOff>0</xdr:rowOff>
    </xdr:to>
    <xdr:sp>
      <xdr:nvSpPr>
        <xdr:cNvPr id="5" name="Text Box 5"/>
        <xdr:cNvSpPr txBox="1">
          <a:spLocks noChangeArrowheads="1"/>
        </xdr:cNvSpPr>
      </xdr:nvSpPr>
      <xdr:spPr>
        <a:xfrm>
          <a:off x="38100" y="9734550"/>
          <a:ext cx="6229350" cy="74295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disclosure document must be signed by the district Superintendent or designee at the time of public disclosure and by the President or Clerk of the Governing Board at the time of formal board action on the proposed agreement.</a:t>
          </a:r>
        </a:p>
      </xdr:txBody>
    </xdr:sp>
    <xdr:clientData/>
  </xdr:twoCellAnchor>
  <xdr:twoCellAnchor>
    <xdr:from>
      <xdr:col>0</xdr:col>
      <xdr:colOff>76200</xdr:colOff>
      <xdr:row>54</xdr:row>
      <xdr:rowOff>9525</xdr:rowOff>
    </xdr:from>
    <xdr:to>
      <xdr:col>8</xdr:col>
      <xdr:colOff>0</xdr:colOff>
      <xdr:row>59</xdr:row>
      <xdr:rowOff>104775</xdr:rowOff>
    </xdr:to>
    <xdr:sp>
      <xdr:nvSpPr>
        <xdr:cNvPr id="6" name="Text Box 6"/>
        <xdr:cNvSpPr txBox="1">
          <a:spLocks noChangeArrowheads="1"/>
        </xdr:cNvSpPr>
      </xdr:nvSpPr>
      <xdr:spPr>
        <a:xfrm>
          <a:off x="76200" y="11087100"/>
          <a:ext cx="6334125" cy="109537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information provided in this document summaries the financial implications of the proposed agreement and is submitted to the Governing Board for public disclosure of the major provisions of the agreement (as provided in the "Disclosure of Collective Bargaining Agreement") in accordance with the requirements of AB 1200 and Government Code Section 3547.5.</a:t>
          </a:r>
        </a:p>
      </xdr:txBody>
    </xdr:sp>
    <xdr:clientData/>
  </xdr:twoCellAnchor>
  <xdr:twoCellAnchor>
    <xdr:from>
      <xdr:col>0</xdr:col>
      <xdr:colOff>0</xdr:colOff>
      <xdr:row>44</xdr:row>
      <xdr:rowOff>133350</xdr:rowOff>
    </xdr:from>
    <xdr:to>
      <xdr:col>8</xdr:col>
      <xdr:colOff>0</xdr:colOff>
      <xdr:row>46</xdr:row>
      <xdr:rowOff>28575</xdr:rowOff>
    </xdr:to>
    <xdr:sp>
      <xdr:nvSpPr>
        <xdr:cNvPr id="7" name="Text Box 7"/>
        <xdr:cNvSpPr txBox="1">
          <a:spLocks noChangeArrowheads="1"/>
        </xdr:cNvSpPr>
      </xdr:nvSpPr>
      <xdr:spPr>
        <a:xfrm>
          <a:off x="0" y="9172575"/>
          <a:ext cx="6410325" cy="333375"/>
        </a:xfrm>
        <a:prstGeom prst="rect">
          <a:avLst/>
        </a:prstGeom>
        <a:solidFill>
          <a:srgbClr val="FFFFFF"/>
        </a:solidFill>
        <a:ln w="9525" cmpd="sng">
          <a:noFill/>
        </a:ln>
      </xdr:spPr>
      <xdr:txBody>
        <a:bodyPr vertOverflow="clip" wrap="square" lIns="36576" tIns="32004" rIns="0" bIns="0"/>
        <a:p>
          <a:pPr algn="l">
            <a:defRPr/>
          </a:pPr>
          <a:r>
            <a:rPr lang="en-US" cap="none" sz="1400" b="1" i="0" u="none" baseline="0">
              <a:solidFill>
                <a:srgbClr val="000000"/>
              </a:solidFill>
            </a:rPr>
            <a:t>CERTIFICATION NO. 2:</a:t>
          </a:r>
        </a:p>
      </xdr:txBody>
    </xdr:sp>
    <xdr:clientData/>
  </xdr:twoCellAnchor>
  <xdr:twoCellAnchor>
    <xdr:from>
      <xdr:col>0</xdr:col>
      <xdr:colOff>38100</xdr:colOff>
      <xdr:row>74</xdr:row>
      <xdr:rowOff>104775</xdr:rowOff>
    </xdr:from>
    <xdr:to>
      <xdr:col>7</xdr:col>
      <xdr:colOff>276225</xdr:colOff>
      <xdr:row>79</xdr:row>
      <xdr:rowOff>152400</xdr:rowOff>
    </xdr:to>
    <xdr:sp>
      <xdr:nvSpPr>
        <xdr:cNvPr id="8" name="Text Box 8"/>
        <xdr:cNvSpPr txBox="1">
          <a:spLocks noChangeArrowheads="1"/>
        </xdr:cNvSpPr>
      </xdr:nvSpPr>
      <xdr:spPr>
        <a:xfrm>
          <a:off x="38100" y="15182850"/>
          <a:ext cx="6286500" cy="104775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After public disclosure of the major provisions contained in this summary, the Governing Board at its meeting on December 8, 2005 took action to approve the proposed Agreement with the California School Employees Association Bargaining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97"/>
  <sheetViews>
    <sheetView zoomScalePageLayoutView="0" workbookViewId="0" topLeftCell="A97">
      <selection activeCell="I88" sqref="I88"/>
    </sheetView>
  </sheetViews>
  <sheetFormatPr defaultColWidth="9.140625" defaultRowHeight="12.75"/>
  <cols>
    <col min="1" max="1" width="2.8515625" style="0" customWidth="1"/>
    <col min="2" max="2" width="44.140625" style="0" customWidth="1"/>
    <col min="3" max="3" width="12.140625" style="0" customWidth="1"/>
    <col min="4" max="5" width="14.7109375" style="0" customWidth="1"/>
    <col min="6" max="6" width="17.421875" style="0" bestFit="1" customWidth="1"/>
    <col min="7" max="7" width="32.421875" style="0" customWidth="1"/>
    <col min="8" max="8" width="11.421875" style="0" bestFit="1" customWidth="1"/>
  </cols>
  <sheetData>
    <row r="1" spans="1:7" ht="18">
      <c r="A1" s="125" t="s">
        <v>115</v>
      </c>
      <c r="B1" s="125"/>
      <c r="C1" s="125"/>
      <c r="D1" s="125"/>
      <c r="E1" s="125"/>
      <c r="F1" s="125"/>
      <c r="G1" s="125"/>
    </row>
    <row r="2" spans="1:7" ht="18">
      <c r="A2" s="144" t="s">
        <v>0</v>
      </c>
      <c r="B2" s="144"/>
      <c r="C2" s="144"/>
      <c r="D2" s="144"/>
      <c r="E2" s="144"/>
      <c r="F2" s="144"/>
      <c r="G2" s="144"/>
    </row>
    <row r="3" spans="1:7" ht="15">
      <c r="A3" s="145" t="s">
        <v>1</v>
      </c>
      <c r="B3" s="145"/>
      <c r="C3" s="145"/>
      <c r="D3" s="145"/>
      <c r="E3" s="145"/>
      <c r="F3" s="145"/>
      <c r="G3" s="145"/>
    </row>
    <row r="4" spans="1:7" ht="18">
      <c r="A4" s="124" t="s">
        <v>116</v>
      </c>
      <c r="B4" s="124"/>
      <c r="C4" s="124"/>
      <c r="D4" s="124"/>
      <c r="E4" s="124"/>
      <c r="F4" s="124"/>
      <c r="G4" s="124"/>
    </row>
    <row r="5" spans="1:7" ht="8.25" customHeight="1">
      <c r="A5" s="1"/>
      <c r="B5" s="1"/>
      <c r="C5" s="1"/>
      <c r="D5" s="1"/>
      <c r="E5" s="1"/>
      <c r="F5" s="1"/>
      <c r="G5" s="1"/>
    </row>
    <row r="6" spans="1:7" ht="14.25" customHeight="1">
      <c r="A6" s="135" t="s">
        <v>117</v>
      </c>
      <c r="B6" s="135"/>
      <c r="C6" s="135"/>
      <c r="D6" s="135"/>
      <c r="E6" s="135"/>
      <c r="F6" s="135"/>
      <c r="G6" s="135"/>
    </row>
    <row r="7" spans="1:7" ht="14.25" customHeight="1">
      <c r="A7" s="135"/>
      <c r="B7" s="135"/>
      <c r="C7" s="135"/>
      <c r="D7" s="135"/>
      <c r="E7" s="135"/>
      <c r="F7" s="135"/>
      <c r="G7" s="135"/>
    </row>
    <row r="8" spans="1:7" ht="10.5" customHeight="1">
      <c r="A8" s="2"/>
      <c r="B8" s="2"/>
      <c r="C8" s="2"/>
      <c r="D8" s="2"/>
      <c r="E8" s="2"/>
      <c r="F8" s="2"/>
      <c r="G8" s="2"/>
    </row>
    <row r="9" spans="1:7" ht="14.25" customHeight="1">
      <c r="A9" s="143" t="s">
        <v>2</v>
      </c>
      <c r="B9" s="143"/>
      <c r="C9" s="2"/>
      <c r="D9" s="2"/>
      <c r="E9" s="2"/>
      <c r="F9" s="2"/>
      <c r="G9" s="2"/>
    </row>
    <row r="10" spans="1:7" ht="6.75" customHeight="1">
      <c r="A10" s="2"/>
      <c r="B10" s="2"/>
      <c r="C10" s="2"/>
      <c r="D10" s="2"/>
      <c r="E10" s="2"/>
      <c r="F10" s="2"/>
      <c r="G10" s="2"/>
    </row>
    <row r="11" spans="1:7" ht="14.25" customHeight="1">
      <c r="A11" s="3" t="s">
        <v>3</v>
      </c>
      <c r="B11" s="3"/>
      <c r="C11" s="4">
        <f>5410194*0.01</f>
        <v>54101.94</v>
      </c>
      <c r="D11" s="2"/>
      <c r="E11" s="119">
        <f>SUM(C11*1.03)</f>
        <v>55724.9982</v>
      </c>
      <c r="F11" s="119">
        <f>SUM(E11)</f>
        <v>55724.9982</v>
      </c>
      <c r="G11" s="2"/>
    </row>
    <row r="12" spans="1:7" ht="14.25" customHeight="1">
      <c r="A12" s="3" t="s">
        <v>4</v>
      </c>
      <c r="B12" s="3"/>
      <c r="C12" s="5">
        <f>+(5410194*0.3088)*0.01</f>
        <v>16706.679072</v>
      </c>
      <c r="D12" s="2"/>
      <c r="E12" s="120">
        <f>SUM(C12*1.03)</f>
        <v>17207.87944416</v>
      </c>
      <c r="F12" s="120">
        <f>SUM(E12)</f>
        <v>17207.87944416</v>
      </c>
      <c r="G12" s="2"/>
    </row>
    <row r="13" spans="1:7" ht="14.25" customHeight="1">
      <c r="A13" s="3" t="s">
        <v>5</v>
      </c>
      <c r="B13" s="3"/>
      <c r="C13" s="4">
        <f>+C11+C12</f>
        <v>70808.619072</v>
      </c>
      <c r="D13" s="2"/>
      <c r="E13" s="121">
        <f>SUM(C13*1.03)</f>
        <v>72932.87764416</v>
      </c>
      <c r="F13" s="119">
        <f>SUM(E13)</f>
        <v>72932.87764416</v>
      </c>
      <c r="G13" s="2"/>
    </row>
    <row r="14" ht="8.25" customHeight="1" thickBot="1">
      <c r="H14" s="6"/>
    </row>
    <row r="15" spans="1:7" s="6" customFormat="1" ht="15.75" thickBot="1">
      <c r="A15" s="7" t="s">
        <v>6</v>
      </c>
      <c r="B15" s="8"/>
      <c r="C15" s="9"/>
      <c r="D15" s="9"/>
      <c r="E15" s="9"/>
      <c r="F15" s="9"/>
      <c r="G15" s="10"/>
    </row>
    <row r="16" spans="1:7" s="6" customFormat="1" ht="15" thickBot="1">
      <c r="A16" s="11"/>
      <c r="B16" s="12"/>
      <c r="C16" s="12"/>
      <c r="D16" s="138" t="s">
        <v>7</v>
      </c>
      <c r="E16" s="139"/>
      <c r="F16" s="140"/>
      <c r="G16" s="13" t="s">
        <v>8</v>
      </c>
    </row>
    <row r="17" spans="1:7" s="6" customFormat="1" ht="14.25">
      <c r="A17" s="14"/>
      <c r="B17" s="12"/>
      <c r="C17" s="12"/>
      <c r="D17" s="15" t="s">
        <v>9</v>
      </c>
      <c r="E17" s="16" t="s">
        <v>10</v>
      </c>
      <c r="F17" s="17" t="s">
        <v>11</v>
      </c>
      <c r="G17" s="18"/>
    </row>
    <row r="18" spans="1:7" s="6" customFormat="1" ht="15.75" thickBot="1">
      <c r="A18" s="19" t="s">
        <v>12</v>
      </c>
      <c r="B18" s="20"/>
      <c r="C18" s="20"/>
      <c r="D18" s="21" t="s">
        <v>118</v>
      </c>
      <c r="E18" s="21" t="s">
        <v>118</v>
      </c>
      <c r="F18" s="21" t="s">
        <v>118</v>
      </c>
      <c r="G18" s="22"/>
    </row>
    <row r="19" spans="1:7" s="6" customFormat="1" ht="14.25">
      <c r="A19" s="23" t="s">
        <v>13</v>
      </c>
      <c r="B19" s="126" t="s">
        <v>14</v>
      </c>
      <c r="C19" s="24" t="s">
        <v>15</v>
      </c>
      <c r="D19" s="25">
        <v>0</v>
      </c>
      <c r="E19" s="25">
        <v>0</v>
      </c>
      <c r="F19" s="25">
        <v>0</v>
      </c>
      <c r="G19" s="146"/>
    </row>
    <row r="20" spans="1:8" s="6" customFormat="1" ht="14.25">
      <c r="A20" s="26"/>
      <c r="B20" s="127"/>
      <c r="C20" s="27" t="s">
        <v>16</v>
      </c>
      <c r="D20" s="28">
        <f>(D19/C11)/100</f>
        <v>0</v>
      </c>
      <c r="E20" s="28">
        <f>(E19/E11)/100</f>
        <v>0</v>
      </c>
      <c r="F20" s="28">
        <f>(F19/F11)/100</f>
        <v>0</v>
      </c>
      <c r="G20" s="147"/>
      <c r="H20" s="29"/>
    </row>
    <row r="21" spans="1:7" s="6" customFormat="1" ht="15" thickBot="1">
      <c r="A21" s="30"/>
      <c r="B21" s="128"/>
      <c r="C21" s="31"/>
      <c r="D21" s="32"/>
      <c r="E21" s="32"/>
      <c r="F21" s="33"/>
      <c r="G21" s="148"/>
    </row>
    <row r="22" spans="1:8" s="6" customFormat="1" ht="14.25">
      <c r="A22" s="23" t="s">
        <v>17</v>
      </c>
      <c r="B22" s="34" t="s">
        <v>18</v>
      </c>
      <c r="C22" s="24" t="s">
        <v>15</v>
      </c>
      <c r="D22" s="35">
        <v>0</v>
      </c>
      <c r="E22" s="35">
        <v>0</v>
      </c>
      <c r="F22" s="35">
        <v>0</v>
      </c>
      <c r="G22" s="132"/>
      <c r="H22" s="36"/>
    </row>
    <row r="23" spans="1:7" s="6" customFormat="1" ht="14.25">
      <c r="A23" s="26"/>
      <c r="B23" s="12"/>
      <c r="C23" s="27" t="s">
        <v>16</v>
      </c>
      <c r="D23" s="28">
        <f>(D22/C11)/100</f>
        <v>0</v>
      </c>
      <c r="E23" s="28">
        <f>(E22/E11)/100</f>
        <v>0</v>
      </c>
      <c r="F23" s="28">
        <f>(F22/F11)/100</f>
        <v>0</v>
      </c>
      <c r="G23" s="133"/>
    </row>
    <row r="24" spans="1:7" s="6" customFormat="1" ht="26.25" customHeight="1" thickBot="1">
      <c r="A24" s="30"/>
      <c r="B24" s="12"/>
      <c r="C24" s="37"/>
      <c r="D24" s="38"/>
      <c r="E24" s="38"/>
      <c r="F24" s="37"/>
      <c r="G24" s="134"/>
    </row>
    <row r="25" spans="1:7" s="6" customFormat="1" ht="14.25">
      <c r="A25" s="23" t="s">
        <v>19</v>
      </c>
      <c r="B25" s="126" t="s">
        <v>20</v>
      </c>
      <c r="C25" s="24" t="s">
        <v>15</v>
      </c>
      <c r="D25" s="35">
        <v>0</v>
      </c>
      <c r="E25" s="35">
        <v>0</v>
      </c>
      <c r="F25" s="35">
        <v>0</v>
      </c>
      <c r="G25" s="132"/>
    </row>
    <row r="26" spans="1:7" s="6" customFormat="1" ht="14.25">
      <c r="A26" s="26"/>
      <c r="B26" s="127"/>
      <c r="C26" s="27" t="s">
        <v>16</v>
      </c>
      <c r="D26" s="123">
        <f>(D25/C13)/100</f>
        <v>0</v>
      </c>
      <c r="E26" s="123">
        <f>(E25/E13)/100</f>
        <v>0</v>
      </c>
      <c r="F26" s="123">
        <f>(F25/F13)/100</f>
        <v>0</v>
      </c>
      <c r="G26" s="133"/>
    </row>
    <row r="27" spans="1:7" s="6" customFormat="1" ht="8.25" customHeight="1">
      <c r="A27" s="26"/>
      <c r="B27" s="39"/>
      <c r="C27" s="37"/>
      <c r="D27" s="40"/>
      <c r="E27" s="41"/>
      <c r="F27" s="42"/>
      <c r="G27" s="133"/>
    </row>
    <row r="28" spans="1:7" s="6" customFormat="1" ht="15" thickBot="1">
      <c r="A28" s="30"/>
      <c r="B28" s="43" t="s">
        <v>21</v>
      </c>
      <c r="C28" s="44"/>
      <c r="D28" s="45"/>
      <c r="E28" s="46"/>
      <c r="F28" s="47"/>
      <c r="G28" s="134"/>
    </row>
    <row r="29" spans="1:7" s="6" customFormat="1" ht="14.25">
      <c r="A29" s="23" t="s">
        <v>22</v>
      </c>
      <c r="B29" s="129" t="s">
        <v>23</v>
      </c>
      <c r="C29" s="24" t="s">
        <v>15</v>
      </c>
      <c r="D29" s="35">
        <v>0</v>
      </c>
      <c r="E29" s="35">
        <v>0</v>
      </c>
      <c r="F29" s="35">
        <v>0</v>
      </c>
      <c r="G29" s="132"/>
    </row>
    <row r="30" spans="1:7" s="6" customFormat="1" ht="14.25">
      <c r="A30" s="26"/>
      <c r="B30" s="130"/>
      <c r="C30" s="27" t="s">
        <v>16</v>
      </c>
      <c r="D30" s="28">
        <f>(D29/C12)/100</f>
        <v>0</v>
      </c>
      <c r="E30" s="28">
        <f>(E29/E12)/100</f>
        <v>0</v>
      </c>
      <c r="F30" s="28">
        <f>(F29/F12)/100</f>
        <v>0</v>
      </c>
      <c r="G30" s="133"/>
    </row>
    <row r="31" spans="1:7" s="6" customFormat="1" ht="14.25">
      <c r="A31" s="26"/>
      <c r="B31" s="130"/>
      <c r="C31" s="37"/>
      <c r="D31" s="40"/>
      <c r="E31" s="40"/>
      <c r="F31" s="48"/>
      <c r="G31" s="133"/>
    </row>
    <row r="32" spans="1:7" s="6" customFormat="1" ht="22.5" customHeight="1" thickBot="1">
      <c r="A32" s="26"/>
      <c r="B32" s="131"/>
      <c r="C32" s="38"/>
      <c r="D32" s="40"/>
      <c r="E32" s="40"/>
      <c r="F32" s="49"/>
      <c r="G32" s="134"/>
    </row>
    <row r="33" spans="1:7" s="6" customFormat="1" ht="14.25">
      <c r="A33" s="23" t="s">
        <v>24</v>
      </c>
      <c r="B33" s="50" t="s">
        <v>25</v>
      </c>
      <c r="C33" s="24" t="s">
        <v>15</v>
      </c>
      <c r="D33" s="35">
        <v>0</v>
      </c>
      <c r="E33" s="35">
        <v>0</v>
      </c>
      <c r="F33" s="35">
        <v>0</v>
      </c>
      <c r="G33" s="146"/>
    </row>
    <row r="34" spans="1:8" s="6" customFormat="1" ht="14.25">
      <c r="A34" s="26"/>
      <c r="B34" s="39" t="s">
        <v>26</v>
      </c>
      <c r="C34" s="27" t="s">
        <v>16</v>
      </c>
      <c r="D34" s="28">
        <f>(D33/C13)/100</f>
        <v>0</v>
      </c>
      <c r="E34" s="28">
        <f>(E33/E13)/100</f>
        <v>0</v>
      </c>
      <c r="F34" s="28">
        <f>(F33/F13)/100</f>
        <v>0</v>
      </c>
      <c r="G34" s="147"/>
      <c r="H34" s="51"/>
    </row>
    <row r="35" spans="1:7" s="6" customFormat="1" ht="33.75" customHeight="1" thickBot="1">
      <c r="A35" s="30"/>
      <c r="B35" s="52"/>
      <c r="C35" s="32"/>
      <c r="D35" s="53"/>
      <c r="E35" s="53"/>
      <c r="F35" s="49"/>
      <c r="G35" s="148"/>
    </row>
    <row r="36" spans="1:7" s="6" customFormat="1" ht="14.25">
      <c r="A36" s="23" t="s">
        <v>27</v>
      </c>
      <c r="B36" s="34" t="s">
        <v>28</v>
      </c>
      <c r="C36" s="24" t="s">
        <v>15</v>
      </c>
      <c r="D36" s="35">
        <f>SUM(D19,D22,D25,D33)</f>
        <v>0</v>
      </c>
      <c r="E36" s="35">
        <f>SUM(E19,E22,E25,E33)</f>
        <v>0</v>
      </c>
      <c r="F36" s="35">
        <f>SUM(F19,F22,F25,F33)</f>
        <v>0</v>
      </c>
      <c r="G36" s="132"/>
    </row>
    <row r="37" spans="1:7" s="6" customFormat="1" ht="14.25" customHeight="1">
      <c r="A37" s="26"/>
      <c r="B37" s="136" t="s">
        <v>29</v>
      </c>
      <c r="C37" s="27" t="s">
        <v>16</v>
      </c>
      <c r="D37" s="28">
        <f>(D36/C13)/100</f>
        <v>0</v>
      </c>
      <c r="E37" s="28">
        <f>(E36/E13)/100</f>
        <v>0</v>
      </c>
      <c r="F37" s="28">
        <f>(F36/F13)/100</f>
        <v>0</v>
      </c>
      <c r="G37" s="133"/>
    </row>
    <row r="38" spans="1:7" s="6" customFormat="1" ht="14.25">
      <c r="A38" s="26"/>
      <c r="B38" s="136"/>
      <c r="C38" s="38"/>
      <c r="D38" s="40"/>
      <c r="E38" s="40"/>
      <c r="F38" s="48"/>
      <c r="G38" s="133"/>
    </row>
    <row r="39" spans="1:7" s="6" customFormat="1" ht="23.25" customHeight="1" thickBot="1">
      <c r="A39" s="26"/>
      <c r="B39" s="137"/>
      <c r="C39" s="54"/>
      <c r="D39" s="55"/>
      <c r="E39" s="55"/>
      <c r="F39" s="56"/>
      <c r="G39" s="134"/>
    </row>
    <row r="40" spans="1:7" s="6" customFormat="1" ht="19.5" customHeight="1" thickBot="1">
      <c r="A40" s="23" t="s">
        <v>30</v>
      </c>
      <c r="B40" s="57" t="s">
        <v>31</v>
      </c>
      <c r="C40" s="57"/>
      <c r="D40" s="58">
        <v>0</v>
      </c>
      <c r="E40" s="58">
        <v>0</v>
      </c>
      <c r="F40" s="59">
        <v>0</v>
      </c>
      <c r="G40" s="60"/>
    </row>
    <row r="41" spans="1:7" s="6" customFormat="1" ht="14.25">
      <c r="A41" s="23" t="s">
        <v>32</v>
      </c>
      <c r="B41" s="126" t="s">
        <v>33</v>
      </c>
      <c r="C41" s="24" t="s">
        <v>15</v>
      </c>
      <c r="D41" s="35" t="e">
        <f>SUM(D36/D40)</f>
        <v>#DIV/0!</v>
      </c>
      <c r="E41" s="35" t="e">
        <f>SUM(E36/E40)</f>
        <v>#DIV/0!</v>
      </c>
      <c r="F41" s="35" t="e">
        <f>SUM(F36/F40)</f>
        <v>#DIV/0!</v>
      </c>
      <c r="G41" s="141"/>
    </row>
    <row r="42" spans="1:7" s="6" customFormat="1" ht="15" thickBot="1">
      <c r="A42" s="61"/>
      <c r="B42" s="128"/>
      <c r="C42" s="31" t="s">
        <v>16</v>
      </c>
      <c r="D42" s="122">
        <f>SUM(D37)</f>
        <v>0</v>
      </c>
      <c r="E42" s="122">
        <f>SUM(E37)</f>
        <v>0</v>
      </c>
      <c r="F42" s="122">
        <f>SUM(F37)</f>
        <v>0</v>
      </c>
      <c r="G42" s="142"/>
    </row>
    <row r="43" s="6" customFormat="1" ht="14.25">
      <c r="G43" s="62"/>
    </row>
    <row r="44" s="6" customFormat="1" ht="14.25"/>
    <row r="45" s="6" customFormat="1" ht="14.25"/>
    <row r="46" s="6" customFormat="1" ht="14.25"/>
    <row r="47" s="6" customFormat="1" ht="14.25"/>
    <row r="48" s="6" customFormat="1" ht="14.25"/>
    <row r="49" s="6" customFormat="1" ht="14.25"/>
    <row r="50" s="6" customFormat="1" ht="14.25"/>
    <row r="51" s="6" customFormat="1" ht="14.25"/>
    <row r="52" s="6" customFormat="1" ht="14.25"/>
    <row r="53" s="6" customFormat="1" ht="14.25"/>
    <row r="54" s="6" customFormat="1" ht="14.25"/>
    <row r="55" s="6" customFormat="1" ht="14.25"/>
    <row r="56" s="6" customFormat="1" ht="14.25"/>
    <row r="57" s="6" customFormat="1" ht="14.25"/>
    <row r="58" s="6" customFormat="1" ht="14.25"/>
    <row r="59" s="6" customFormat="1" ht="14.25"/>
    <row r="60" s="6" customFormat="1" ht="14.25"/>
    <row r="61" s="6" customFormat="1" ht="14.25"/>
    <row r="62" s="6" customFormat="1" ht="14.25"/>
    <row r="63" s="6" customFormat="1" ht="14.25"/>
    <row r="64" s="6" customFormat="1" ht="14.25"/>
    <row r="65" s="6" customFormat="1" ht="14.25"/>
    <row r="66" s="6" customFormat="1" ht="14.25"/>
    <row r="67" s="6" customFormat="1" ht="14.25"/>
    <row r="68" s="6" customFormat="1" ht="14.25"/>
    <row r="69" s="6" customFormat="1" ht="14.25"/>
    <row r="70" s="6" customFormat="1" ht="14.25"/>
    <row r="71" s="6" customFormat="1" ht="14.25"/>
    <row r="72" s="6" customFormat="1" ht="14.25"/>
    <row r="73" s="6" customFormat="1" ht="14.25"/>
    <row r="74" s="6" customFormat="1" ht="14.25"/>
    <row r="75" s="6" customFormat="1" ht="14.25"/>
    <row r="76" s="6" customFormat="1" ht="14.25"/>
    <row r="77" s="6" customFormat="1" ht="14.25"/>
    <row r="78" spans="1:2" s="6" customFormat="1" ht="15">
      <c r="A78" s="63" t="s">
        <v>34</v>
      </c>
      <c r="B78" s="63" t="s">
        <v>35</v>
      </c>
    </row>
    <row r="79" s="6" customFormat="1" ht="14.25"/>
    <row r="80" spans="1:2" s="6" customFormat="1" ht="14.25">
      <c r="A80" s="64" t="s">
        <v>36</v>
      </c>
      <c r="B80" s="65"/>
    </row>
    <row r="81" spans="1:7" s="6" customFormat="1" ht="14.25">
      <c r="A81" s="27" t="s">
        <v>37</v>
      </c>
      <c r="B81" s="66" t="s">
        <v>38</v>
      </c>
      <c r="C81" s="66"/>
      <c r="D81" s="66"/>
      <c r="E81" s="66"/>
      <c r="F81" s="66"/>
      <c r="G81" s="67"/>
    </row>
    <row r="82" spans="1:7" s="6" customFormat="1" ht="14.25">
      <c r="A82" s="27" t="s">
        <v>39</v>
      </c>
      <c r="B82" s="66" t="s">
        <v>40</v>
      </c>
      <c r="C82" s="66"/>
      <c r="D82" s="66"/>
      <c r="E82" s="66"/>
      <c r="F82" s="66"/>
      <c r="G82" s="118">
        <v>0.03</v>
      </c>
    </row>
    <row r="83" spans="1:7" s="6" customFormat="1" ht="14.25">
      <c r="A83" s="27" t="s">
        <v>41</v>
      </c>
      <c r="B83" s="66" t="s">
        <v>42</v>
      </c>
      <c r="C83" s="66"/>
      <c r="D83" s="66"/>
      <c r="E83" s="66"/>
      <c r="F83" s="66"/>
      <c r="G83" s="67">
        <f>SUM(G81*G82)</f>
        <v>0</v>
      </c>
    </row>
    <row r="84" s="6" customFormat="1" ht="14.25"/>
    <row r="85" spans="1:7" s="6" customFormat="1" ht="14.25">
      <c r="A85" s="68" t="s">
        <v>43</v>
      </c>
      <c r="B85" s="12"/>
      <c r="C85" s="12"/>
      <c r="D85" s="12"/>
      <c r="E85" s="12"/>
      <c r="G85" s="69"/>
    </row>
    <row r="86" spans="1:7" s="6" customFormat="1" ht="14.25">
      <c r="A86" s="27" t="s">
        <v>37</v>
      </c>
      <c r="B86" s="66" t="s">
        <v>44</v>
      </c>
      <c r="C86" s="66"/>
      <c r="D86" s="66"/>
      <c r="E86" s="66"/>
      <c r="F86" s="66"/>
      <c r="G86" s="67">
        <f>+'BudImp - Fund 01'!E34</f>
        <v>0</v>
      </c>
    </row>
    <row r="87" spans="1:7" s="6" customFormat="1" ht="14.25">
      <c r="A87" s="27" t="s">
        <v>39</v>
      </c>
      <c r="B87" s="66" t="s">
        <v>45</v>
      </c>
      <c r="C87" s="66"/>
      <c r="D87" s="66"/>
      <c r="E87" s="66"/>
      <c r="F87" s="66"/>
      <c r="G87" s="67">
        <f>+'BudImp - Fund 01'!E33</f>
        <v>0</v>
      </c>
    </row>
    <row r="88" spans="1:7" s="6" customFormat="1" ht="14.25">
      <c r="A88" s="27" t="s">
        <v>41</v>
      </c>
      <c r="B88" s="66" t="s">
        <v>46</v>
      </c>
      <c r="C88" s="66"/>
      <c r="D88" s="66"/>
      <c r="E88" s="66"/>
      <c r="F88" s="66"/>
      <c r="G88" s="67">
        <f>+'BudImp - Fund 01'!E35</f>
        <v>0</v>
      </c>
    </row>
    <row r="89" spans="1:7" s="6" customFormat="1" ht="14.25">
      <c r="A89" s="27" t="s">
        <v>47</v>
      </c>
      <c r="B89" s="66" t="s">
        <v>48</v>
      </c>
      <c r="C89" s="66"/>
      <c r="D89" s="66"/>
      <c r="E89" s="66"/>
      <c r="F89" s="66"/>
      <c r="G89" s="67"/>
    </row>
    <row r="90" spans="1:7" s="6" customFormat="1" ht="14.25">
      <c r="A90" s="27" t="s">
        <v>49</v>
      </c>
      <c r="B90" s="66" t="s">
        <v>50</v>
      </c>
      <c r="C90" s="66"/>
      <c r="D90" s="66"/>
      <c r="E90" s="66"/>
      <c r="F90" s="66"/>
      <c r="G90" s="67">
        <v>0</v>
      </c>
    </row>
    <row r="91" spans="1:7" s="6" customFormat="1" ht="14.25">
      <c r="A91" s="27" t="s">
        <v>51</v>
      </c>
      <c r="B91" s="66" t="s">
        <v>52</v>
      </c>
      <c r="C91" s="66"/>
      <c r="D91" s="66"/>
      <c r="E91" s="66"/>
      <c r="F91" s="66"/>
      <c r="G91" s="67">
        <v>0</v>
      </c>
    </row>
    <row r="92" spans="1:7" s="6" customFormat="1" ht="14.25">
      <c r="A92" s="27" t="s">
        <v>53</v>
      </c>
      <c r="B92" s="66" t="s">
        <v>54</v>
      </c>
      <c r="C92" s="66"/>
      <c r="D92" s="66"/>
      <c r="E92" s="66"/>
      <c r="F92" s="66"/>
      <c r="G92" s="67">
        <v>0</v>
      </c>
    </row>
    <row r="93" spans="1:7" s="6" customFormat="1" ht="14.25">
      <c r="A93" s="27" t="s">
        <v>55</v>
      </c>
      <c r="B93" s="66" t="s">
        <v>56</v>
      </c>
      <c r="C93" s="66"/>
      <c r="D93" s="66"/>
      <c r="E93" s="66"/>
      <c r="F93" s="66"/>
      <c r="G93" s="67">
        <v>0</v>
      </c>
    </row>
    <row r="94" spans="1:7" s="6" customFormat="1" ht="14.25">
      <c r="A94" s="27" t="s">
        <v>57</v>
      </c>
      <c r="B94" s="66" t="s">
        <v>58</v>
      </c>
      <c r="C94" s="66"/>
      <c r="D94" s="66"/>
      <c r="E94" s="66"/>
      <c r="F94" s="66"/>
      <c r="G94" s="67">
        <f>SUM(G86:G89)</f>
        <v>0</v>
      </c>
    </row>
    <row r="95" s="6" customFormat="1" ht="14.25">
      <c r="G95" s="70"/>
    </row>
    <row r="96" s="6" customFormat="1" ht="14.25">
      <c r="A96" s="64"/>
    </row>
    <row r="97" s="6" customFormat="1" ht="14.25">
      <c r="A97" s="64" t="s">
        <v>59</v>
      </c>
    </row>
    <row r="98" s="6" customFormat="1" ht="14.25"/>
    <row r="99" s="6" customFormat="1" ht="14.25"/>
    <row r="100" s="6" customFormat="1" ht="14.25"/>
    <row r="101" s="6" customFormat="1" ht="14.25"/>
    <row r="102" s="6" customFormat="1" ht="14.25"/>
    <row r="103" s="6" customFormat="1" ht="14.25"/>
    <row r="104" s="6" customFormat="1" ht="14.25"/>
    <row r="105" s="6" customFormat="1" ht="14.25"/>
    <row r="106" s="6" customFormat="1" ht="14.25"/>
    <row r="107" s="6" customFormat="1" ht="14.25"/>
    <row r="108" s="6" customFormat="1" ht="14.25"/>
    <row r="109" s="6" customFormat="1" ht="14.25"/>
    <row r="110" s="6" customFormat="1" ht="14.25"/>
    <row r="111" s="6" customFormat="1" ht="14.25"/>
    <row r="112" s="6" customFormat="1" ht="14.25"/>
    <row r="113" s="6" customFormat="1" ht="14.25"/>
    <row r="114" s="6" customFormat="1" ht="14.25"/>
    <row r="115" s="6" customFormat="1" ht="14.25"/>
    <row r="116" s="6" customFormat="1" ht="14.25"/>
    <row r="117" s="6" customFormat="1" ht="14.25"/>
    <row r="118" s="6" customFormat="1" ht="14.25"/>
    <row r="119" s="6" customFormat="1" ht="14.25"/>
    <row r="120" s="6" customFormat="1" ht="14.25"/>
    <row r="121" s="6" customFormat="1" ht="14.25"/>
    <row r="122" s="6" customFormat="1" ht="14.25"/>
    <row r="123" s="6" customFormat="1" ht="14.25"/>
    <row r="124" s="6" customFormat="1" ht="14.25"/>
    <row r="125" s="6" customFormat="1" ht="14.25"/>
    <row r="126" s="6" customFormat="1" ht="14.25"/>
    <row r="127" s="6" customFormat="1" ht="14.25"/>
    <row r="128" s="6" customFormat="1" ht="14.25"/>
    <row r="129" s="6" customFormat="1" ht="14.25"/>
    <row r="130" s="6" customFormat="1" ht="14.25"/>
    <row r="131" s="6" customFormat="1" ht="14.25"/>
    <row r="132" s="6" customFormat="1" ht="14.25"/>
    <row r="133" s="6" customFormat="1" ht="14.25"/>
    <row r="134" s="6" customFormat="1" ht="14.25"/>
    <row r="135" s="6" customFormat="1" ht="14.25"/>
    <row r="136" s="6" customFormat="1" ht="14.25"/>
    <row r="137" s="6" customFormat="1" ht="14.25"/>
    <row r="138" s="6" customFormat="1" ht="14.25"/>
    <row r="139" s="6" customFormat="1" ht="14.25"/>
    <row r="140" s="6" customFormat="1" ht="14.25"/>
    <row r="141" s="6" customFormat="1" ht="14.25"/>
    <row r="142" s="6" customFormat="1" ht="14.25"/>
    <row r="143" s="6" customFormat="1" ht="14.25"/>
    <row r="144" s="6" customFormat="1" ht="14.25"/>
    <row r="145" s="6" customFormat="1" ht="14.25"/>
    <row r="146" s="6" customFormat="1" ht="14.25"/>
    <row r="147" s="6" customFormat="1" ht="14.25"/>
    <row r="148" s="6" customFormat="1" ht="14.25"/>
    <row r="149" s="6" customFormat="1" ht="14.25"/>
    <row r="150" s="6" customFormat="1" ht="14.25"/>
    <row r="151" s="6" customFormat="1" ht="14.25"/>
    <row r="152" s="6" customFormat="1" ht="14.25"/>
    <row r="153" s="6" customFormat="1" ht="14.25"/>
    <row r="154" s="6" customFormat="1" ht="14.25"/>
    <row r="155" s="6" customFormat="1" ht="14.25"/>
    <row r="156" s="6" customFormat="1" ht="14.25"/>
    <row r="157" s="6" customFormat="1" ht="14.25"/>
    <row r="158" s="6" customFormat="1" ht="14.25"/>
    <row r="159" s="6" customFormat="1" ht="14.25"/>
    <row r="160" s="6" customFormat="1" ht="14.25"/>
    <row r="161" s="6" customFormat="1" ht="14.25"/>
    <row r="162" s="6" customFormat="1" ht="14.25"/>
    <row r="163" s="6" customFormat="1" ht="14.25"/>
    <row r="164" s="6" customFormat="1" ht="14.25"/>
    <row r="165" s="6" customFormat="1" ht="14.25"/>
    <row r="166" s="6" customFormat="1" ht="14.25"/>
    <row r="167" s="6" customFormat="1" ht="14.25"/>
    <row r="168" s="6" customFormat="1" ht="14.25"/>
    <row r="169" s="6" customFormat="1" ht="14.25"/>
    <row r="170" s="6" customFormat="1" ht="14.25"/>
    <row r="171" s="6" customFormat="1" ht="14.25"/>
    <row r="172" s="6" customFormat="1" ht="14.25"/>
    <row r="173" s="6" customFormat="1" ht="14.25"/>
    <row r="174" s="6" customFormat="1" ht="14.25"/>
    <row r="175" s="6" customFormat="1" ht="14.25"/>
    <row r="176" s="6" customFormat="1" ht="14.25"/>
    <row r="177" s="6" customFormat="1" ht="14.25"/>
    <row r="178" s="6" customFormat="1" ht="14.25"/>
    <row r="179" s="6" customFormat="1" ht="14.25"/>
    <row r="180" s="6" customFormat="1" ht="14.25"/>
    <row r="181" s="6" customFormat="1" ht="14.25"/>
    <row r="182" s="6" customFormat="1" ht="14.25"/>
    <row r="183" s="6" customFormat="1" ht="14.25"/>
    <row r="184" s="6" customFormat="1" ht="14.25"/>
    <row r="185" s="6" customFormat="1" ht="14.25"/>
    <row r="186" s="6" customFormat="1" ht="14.25"/>
    <row r="187" s="6" customFormat="1" ht="14.25"/>
    <row r="188" s="6" customFormat="1" ht="14.25"/>
    <row r="189" s="6" customFormat="1" ht="14.25"/>
    <row r="190" s="6" customFormat="1" ht="14.25"/>
    <row r="191" s="6" customFormat="1" ht="14.25"/>
    <row r="192" s="6" customFormat="1" ht="14.25"/>
    <row r="193" s="6" customFormat="1" ht="14.25"/>
    <row r="194" s="6" customFormat="1" ht="14.25"/>
    <row r="195" s="6" customFormat="1" ht="14.25"/>
    <row r="196" s="6" customFormat="1" ht="14.25"/>
    <row r="197" s="6" customFormat="1" ht="14.25"/>
    <row r="198" s="6" customFormat="1" ht="14.25"/>
    <row r="199" s="6" customFormat="1" ht="14.25"/>
    <row r="200" s="6" customFormat="1" ht="14.25"/>
    <row r="201" s="6" customFormat="1" ht="14.25"/>
    <row r="202" s="6" customFormat="1" ht="14.25"/>
    <row r="203" s="6" customFormat="1" ht="14.25"/>
    <row r="204" s="6" customFormat="1" ht="14.25"/>
    <row r="205" s="6" customFormat="1" ht="14.25"/>
    <row r="206" s="6" customFormat="1" ht="14.25"/>
    <row r="207" s="6" customFormat="1" ht="14.25"/>
    <row r="208" s="6" customFormat="1" ht="14.25"/>
    <row r="209" s="6" customFormat="1" ht="14.25"/>
    <row r="210" s="6" customFormat="1" ht="14.25"/>
    <row r="211" s="6" customFormat="1" ht="14.25"/>
    <row r="212" s="6" customFormat="1" ht="14.25"/>
    <row r="213" s="6" customFormat="1" ht="14.25"/>
    <row r="214" s="6" customFormat="1" ht="14.25"/>
    <row r="215" s="6" customFormat="1" ht="14.25"/>
    <row r="216" s="6" customFormat="1" ht="14.25"/>
    <row r="217" s="6" customFormat="1" ht="14.25"/>
    <row r="218" s="6" customFormat="1" ht="14.25"/>
    <row r="219" s="6" customFormat="1" ht="14.25"/>
    <row r="220" s="6" customFormat="1" ht="14.25"/>
    <row r="221" s="6" customFormat="1" ht="14.25"/>
    <row r="222" s="6" customFormat="1" ht="14.25"/>
    <row r="223" s="6" customFormat="1" ht="14.25"/>
    <row r="224" s="6" customFormat="1" ht="14.25"/>
    <row r="225" s="6" customFormat="1" ht="14.25"/>
    <row r="226" s="6" customFormat="1" ht="14.25"/>
    <row r="227" s="6" customFormat="1" ht="14.25"/>
    <row r="228" s="6" customFormat="1" ht="14.25"/>
    <row r="229" s="6" customFormat="1" ht="14.25"/>
    <row r="230" s="6" customFormat="1" ht="14.25"/>
    <row r="231" s="6" customFormat="1" ht="14.25"/>
    <row r="232" s="6" customFormat="1" ht="14.25"/>
    <row r="233" s="6" customFormat="1" ht="14.25"/>
    <row r="234" s="6" customFormat="1" ht="14.25"/>
    <row r="235" s="6" customFormat="1" ht="14.25"/>
    <row r="236" s="6" customFormat="1" ht="14.25"/>
    <row r="237" s="6" customFormat="1" ht="14.25"/>
    <row r="238" s="6" customFormat="1" ht="14.25"/>
    <row r="239" s="6" customFormat="1" ht="14.25"/>
    <row r="240" s="6" customFormat="1" ht="14.25"/>
    <row r="241" s="6" customFormat="1" ht="14.25"/>
    <row r="242" s="6" customFormat="1" ht="14.25"/>
    <row r="243" s="6" customFormat="1" ht="14.25"/>
    <row r="244" s="6" customFormat="1" ht="14.25"/>
    <row r="245" s="6" customFormat="1" ht="14.25"/>
    <row r="246" s="6" customFormat="1" ht="14.25"/>
    <row r="247" s="6" customFormat="1" ht="14.25"/>
    <row r="248" s="6" customFormat="1" ht="14.25"/>
    <row r="249" s="6" customFormat="1" ht="14.25"/>
    <row r="250" s="6" customFormat="1" ht="14.25"/>
    <row r="251" s="6" customFormat="1" ht="14.25"/>
    <row r="252" s="6" customFormat="1" ht="14.25"/>
    <row r="253" s="6" customFormat="1" ht="14.25"/>
    <row r="254" s="6" customFormat="1" ht="14.25"/>
    <row r="255" s="6" customFormat="1" ht="14.25"/>
    <row r="256" s="6" customFormat="1" ht="14.25"/>
    <row r="257" s="6" customFormat="1" ht="14.25"/>
    <row r="258" s="6" customFormat="1" ht="14.25"/>
    <row r="259" s="6" customFormat="1" ht="14.25"/>
    <row r="260" s="6" customFormat="1" ht="14.25"/>
    <row r="261" s="6" customFormat="1" ht="14.25"/>
    <row r="262" s="6" customFormat="1" ht="14.25"/>
    <row r="263" s="6" customFormat="1" ht="14.25"/>
    <row r="264" s="6" customFormat="1" ht="14.25"/>
    <row r="265" s="6" customFormat="1" ht="14.25"/>
    <row r="266" s="6" customFormat="1" ht="14.25"/>
    <row r="267" s="6" customFormat="1" ht="14.25"/>
    <row r="268" s="6" customFormat="1" ht="14.25"/>
    <row r="269" s="6" customFormat="1" ht="14.25"/>
    <row r="270" s="6" customFormat="1" ht="14.25"/>
    <row r="271" s="6" customFormat="1" ht="14.25"/>
    <row r="272" s="6" customFormat="1" ht="14.25"/>
    <row r="273" s="6" customFormat="1" ht="14.25"/>
    <row r="274" s="6" customFormat="1" ht="14.25"/>
    <row r="275" s="6" customFormat="1" ht="14.25"/>
    <row r="276" s="6" customFormat="1" ht="14.25"/>
    <row r="277" s="6" customFormat="1" ht="14.25"/>
    <row r="278" s="6" customFormat="1" ht="14.25"/>
    <row r="279" s="6" customFormat="1" ht="14.25"/>
    <row r="280" s="6" customFormat="1" ht="14.25"/>
    <row r="281" s="6" customFormat="1" ht="14.25"/>
    <row r="282" s="6" customFormat="1" ht="14.25"/>
    <row r="283" s="6" customFormat="1" ht="14.25"/>
    <row r="284" s="6" customFormat="1" ht="14.25"/>
    <row r="285" s="6" customFormat="1" ht="14.25"/>
    <row r="286" s="6" customFormat="1" ht="14.25"/>
    <row r="287" s="6" customFormat="1" ht="14.25"/>
    <row r="288" s="6" customFormat="1" ht="14.25"/>
    <row r="289" s="6" customFormat="1" ht="14.25"/>
    <row r="290" s="6" customFormat="1" ht="14.25"/>
    <row r="291" s="6" customFormat="1" ht="14.25"/>
    <row r="292" s="6" customFormat="1" ht="14.25"/>
    <row r="293" s="6" customFormat="1" ht="14.25"/>
    <row r="294" s="6" customFormat="1" ht="14.25"/>
    <row r="295" s="6" customFormat="1" ht="14.25"/>
    <row r="296" s="6" customFormat="1" ht="14.25"/>
    <row r="297" s="6" customFormat="1" ht="14.25"/>
    <row r="298" s="6" customFormat="1" ht="14.25"/>
    <row r="299" s="6" customFormat="1" ht="14.25"/>
    <row r="300" s="6" customFormat="1" ht="14.25"/>
    <row r="301" s="6" customFormat="1" ht="14.25"/>
    <row r="302" s="6" customFormat="1" ht="14.25"/>
    <row r="303" s="6" customFormat="1" ht="14.25"/>
    <row r="304" s="6" customFormat="1" ht="14.25"/>
    <row r="305" s="6" customFormat="1" ht="14.25"/>
    <row r="306" s="6" customFormat="1" ht="14.25"/>
    <row r="307" s="6" customFormat="1" ht="14.25"/>
    <row r="308" s="6" customFormat="1" ht="14.25"/>
    <row r="309" s="6" customFormat="1" ht="14.25"/>
    <row r="310" s="6" customFormat="1" ht="14.25"/>
    <row r="311" s="6" customFormat="1" ht="14.25"/>
    <row r="312" s="6" customFormat="1" ht="14.25"/>
    <row r="313" s="6" customFormat="1" ht="14.25"/>
    <row r="314" s="6" customFormat="1" ht="14.25"/>
    <row r="315" s="6" customFormat="1" ht="14.25"/>
    <row r="316" s="6" customFormat="1" ht="14.25"/>
    <row r="317" s="6" customFormat="1" ht="14.25"/>
    <row r="318" s="6" customFormat="1" ht="14.25"/>
    <row r="319" s="6" customFormat="1" ht="14.25"/>
    <row r="320" s="6" customFormat="1" ht="14.25"/>
    <row r="321" s="6" customFormat="1" ht="14.25"/>
    <row r="322" s="6" customFormat="1" ht="14.25"/>
    <row r="323" s="6" customFormat="1" ht="14.25"/>
    <row r="324" s="6" customFormat="1" ht="14.25"/>
    <row r="325" s="6" customFormat="1" ht="14.25"/>
    <row r="326" s="6" customFormat="1" ht="14.25"/>
    <row r="327" s="6" customFormat="1" ht="14.25"/>
    <row r="328" s="6" customFormat="1" ht="14.25"/>
    <row r="329" s="6" customFormat="1" ht="14.25"/>
    <row r="330" s="6" customFormat="1" ht="14.25"/>
    <row r="331" s="6" customFormat="1" ht="14.25"/>
    <row r="332" s="6" customFormat="1" ht="14.25"/>
    <row r="333" s="6" customFormat="1" ht="14.25"/>
    <row r="334" s="6" customFormat="1" ht="14.25"/>
    <row r="335" s="6" customFormat="1" ht="14.25"/>
    <row r="336" s="6" customFormat="1" ht="14.25"/>
    <row r="337" s="6" customFormat="1" ht="14.25"/>
    <row r="338" s="6" customFormat="1" ht="14.25"/>
    <row r="339" s="6" customFormat="1" ht="14.25"/>
    <row r="340" s="6" customFormat="1" ht="14.25"/>
    <row r="341" s="6" customFormat="1" ht="14.25"/>
    <row r="342" s="6" customFormat="1" ht="14.25"/>
    <row r="343" s="6" customFormat="1" ht="14.25"/>
    <row r="344" s="6" customFormat="1" ht="14.25"/>
    <row r="345" s="6" customFormat="1" ht="14.25"/>
    <row r="346" s="6" customFormat="1" ht="14.25"/>
    <row r="347" s="6" customFormat="1" ht="14.25"/>
    <row r="348" s="6" customFormat="1" ht="14.25"/>
    <row r="349" s="6" customFormat="1" ht="14.25"/>
    <row r="350" s="6" customFormat="1" ht="14.25"/>
    <row r="351" s="6" customFormat="1" ht="14.25"/>
    <row r="352" s="6" customFormat="1" ht="14.25"/>
    <row r="353" s="6" customFormat="1" ht="14.25"/>
    <row r="354" s="6" customFormat="1" ht="14.25"/>
    <row r="355" s="6" customFormat="1" ht="14.25"/>
    <row r="356" s="6" customFormat="1" ht="14.25"/>
    <row r="357" s="6" customFormat="1" ht="14.25"/>
    <row r="358" s="6" customFormat="1" ht="14.25"/>
    <row r="359" s="6" customFormat="1" ht="14.25"/>
    <row r="360" s="6" customFormat="1" ht="14.25"/>
    <row r="361" s="6" customFormat="1" ht="14.25"/>
    <row r="362" s="6" customFormat="1" ht="14.25"/>
    <row r="363" s="6" customFormat="1" ht="14.25"/>
    <row r="364" s="6" customFormat="1" ht="14.25"/>
    <row r="365" s="6" customFormat="1" ht="14.25"/>
    <row r="366" s="6" customFormat="1" ht="14.25"/>
    <row r="367" s="6" customFormat="1" ht="14.25"/>
    <row r="368" s="6" customFormat="1" ht="14.25"/>
    <row r="369" s="6" customFormat="1" ht="14.25"/>
    <row r="370" s="6" customFormat="1" ht="14.25"/>
    <row r="371" s="6" customFormat="1" ht="14.25"/>
    <row r="372" s="6" customFormat="1" ht="14.25"/>
    <row r="373" s="6" customFormat="1" ht="14.25"/>
    <row r="374" s="6" customFormat="1" ht="14.25"/>
    <row r="375" s="6" customFormat="1" ht="14.25"/>
    <row r="376" s="6" customFormat="1" ht="14.25"/>
    <row r="377" s="6" customFormat="1" ht="14.25"/>
    <row r="378" s="6" customFormat="1" ht="14.25"/>
    <row r="379" s="6" customFormat="1" ht="14.25"/>
    <row r="380" s="6" customFormat="1" ht="14.25"/>
    <row r="381" s="6" customFormat="1" ht="14.25"/>
    <row r="382" s="6" customFormat="1" ht="14.25"/>
    <row r="383" s="6" customFormat="1" ht="14.25"/>
    <row r="384" s="6" customFormat="1" ht="14.25"/>
    <row r="385" s="6" customFormat="1" ht="14.25"/>
    <row r="386" s="6" customFormat="1" ht="14.25"/>
    <row r="387" s="6" customFormat="1" ht="14.25"/>
    <row r="388" s="6" customFormat="1" ht="14.25"/>
    <row r="389" s="6" customFormat="1" ht="14.25"/>
    <row r="390" s="6" customFormat="1" ht="14.25"/>
    <row r="391" s="6" customFormat="1" ht="14.25"/>
    <row r="392" s="6" customFormat="1" ht="14.25"/>
    <row r="393" s="6" customFormat="1" ht="14.25"/>
    <row r="394" s="6" customFormat="1" ht="14.25"/>
    <row r="395" s="6" customFormat="1" ht="14.25"/>
    <row r="396" s="6" customFormat="1" ht="14.25"/>
    <row r="397" s="6" customFormat="1" ht="14.25"/>
    <row r="398" s="6" customFormat="1" ht="14.25"/>
    <row r="399" s="6" customFormat="1" ht="14.25"/>
    <row r="400" s="6" customFormat="1" ht="14.25"/>
    <row r="401" s="6" customFormat="1" ht="14.25"/>
    <row r="402" s="6" customFormat="1" ht="14.25"/>
    <row r="403" s="6" customFormat="1" ht="14.25"/>
    <row r="404" s="6" customFormat="1" ht="14.25"/>
    <row r="405" s="6" customFormat="1" ht="14.25"/>
    <row r="406" s="6" customFormat="1" ht="14.25"/>
    <row r="407" s="6" customFormat="1" ht="14.25"/>
    <row r="408" s="6" customFormat="1" ht="14.25"/>
    <row r="409" s="6" customFormat="1" ht="14.25"/>
    <row r="410" s="6" customFormat="1" ht="14.25"/>
    <row r="411" s="6" customFormat="1" ht="14.25"/>
    <row r="412" s="6" customFormat="1" ht="14.25"/>
    <row r="413" s="6" customFormat="1" ht="14.25"/>
    <row r="414" s="6" customFormat="1" ht="14.25"/>
    <row r="415" s="6" customFormat="1" ht="14.25"/>
    <row r="416" s="6" customFormat="1" ht="14.25"/>
    <row r="417" s="6" customFormat="1" ht="14.25"/>
    <row r="418" s="6" customFormat="1" ht="14.25"/>
    <row r="419" s="6" customFormat="1" ht="14.25"/>
    <row r="420" s="6" customFormat="1" ht="14.25"/>
    <row r="421" s="6" customFormat="1" ht="14.25"/>
    <row r="422" s="6" customFormat="1" ht="14.25"/>
    <row r="423" s="6" customFormat="1" ht="14.25"/>
    <row r="424" s="6" customFormat="1" ht="14.25"/>
    <row r="425" s="6" customFormat="1" ht="14.25"/>
    <row r="426" s="6" customFormat="1" ht="14.25"/>
    <row r="427" s="6" customFormat="1" ht="14.25"/>
    <row r="428" s="6" customFormat="1" ht="14.25"/>
    <row r="429" s="6" customFormat="1" ht="14.25"/>
    <row r="430" s="6" customFormat="1" ht="14.25"/>
    <row r="431" s="6" customFormat="1" ht="14.25"/>
    <row r="432" s="6" customFormat="1" ht="14.25"/>
    <row r="433" s="6" customFormat="1" ht="14.25"/>
    <row r="434" s="6" customFormat="1" ht="14.25"/>
    <row r="435" s="6" customFormat="1" ht="14.25"/>
    <row r="436" s="6" customFormat="1" ht="14.25"/>
    <row r="437" s="6" customFormat="1" ht="14.25"/>
    <row r="438" s="6" customFormat="1" ht="14.25"/>
    <row r="439" s="6" customFormat="1" ht="14.25"/>
    <row r="440" s="6" customFormat="1" ht="14.25"/>
    <row r="441" s="6" customFormat="1" ht="14.25"/>
    <row r="442" s="6" customFormat="1" ht="14.25"/>
    <row r="443" s="6" customFormat="1" ht="14.25"/>
    <row r="444" s="6" customFormat="1" ht="14.25"/>
    <row r="445" s="6" customFormat="1" ht="14.25"/>
    <row r="446" s="6" customFormat="1" ht="14.25"/>
    <row r="447" s="6" customFormat="1" ht="14.25"/>
    <row r="448" s="6" customFormat="1" ht="14.25"/>
    <row r="449" s="6" customFormat="1" ht="14.25"/>
    <row r="450" s="6" customFormat="1" ht="14.25"/>
    <row r="451" s="6" customFormat="1" ht="14.25"/>
    <row r="452" s="6" customFormat="1" ht="14.25"/>
    <row r="453" s="6" customFormat="1" ht="14.25"/>
    <row r="454" s="6" customFormat="1" ht="14.25"/>
    <row r="455" s="6" customFormat="1" ht="14.25"/>
    <row r="456" s="6" customFormat="1" ht="14.25"/>
    <row r="457" s="6" customFormat="1" ht="14.25"/>
    <row r="458" s="6" customFormat="1" ht="14.25"/>
    <row r="459" s="6" customFormat="1" ht="14.25"/>
    <row r="460" s="6" customFormat="1" ht="14.25"/>
    <row r="461" s="6" customFormat="1" ht="14.25"/>
    <row r="462" s="6" customFormat="1" ht="14.25"/>
    <row r="463" s="6" customFormat="1" ht="14.25"/>
    <row r="464" s="6" customFormat="1" ht="14.25"/>
    <row r="465" s="6" customFormat="1" ht="14.25"/>
    <row r="466" s="6" customFormat="1" ht="14.25"/>
    <row r="467" s="6" customFormat="1" ht="14.25"/>
    <row r="468" s="6" customFormat="1" ht="14.25"/>
    <row r="469" s="6" customFormat="1" ht="14.25"/>
    <row r="470" s="6" customFormat="1" ht="14.25"/>
    <row r="471" s="6" customFormat="1" ht="14.25"/>
    <row r="472" s="6" customFormat="1" ht="14.25"/>
    <row r="473" s="6" customFormat="1" ht="14.25"/>
    <row r="474" s="6" customFormat="1" ht="14.25"/>
    <row r="475" s="6" customFormat="1" ht="14.25"/>
    <row r="476" s="6" customFormat="1" ht="14.25"/>
    <row r="477" s="6" customFormat="1" ht="14.25"/>
    <row r="478" s="6" customFormat="1" ht="14.25"/>
    <row r="479" s="6" customFormat="1" ht="14.25"/>
    <row r="480" s="6" customFormat="1" ht="14.25"/>
    <row r="481" s="6" customFormat="1" ht="14.25"/>
    <row r="482" s="6" customFormat="1" ht="14.25"/>
    <row r="483" s="6" customFormat="1" ht="14.25"/>
    <row r="484" s="6" customFormat="1" ht="14.25"/>
    <row r="485" s="6" customFormat="1" ht="14.25"/>
    <row r="486" s="6" customFormat="1" ht="14.25"/>
    <row r="487" s="6" customFormat="1" ht="14.25"/>
    <row r="488" s="6" customFormat="1" ht="14.25"/>
    <row r="489" s="6" customFormat="1" ht="14.25"/>
    <row r="490" s="6" customFormat="1" ht="14.25"/>
    <row r="491" s="6" customFormat="1" ht="14.25"/>
    <row r="492" s="6" customFormat="1" ht="14.25"/>
    <row r="493" s="6" customFormat="1" ht="14.25"/>
    <row r="494" s="6" customFormat="1" ht="14.25"/>
    <row r="495" s="6" customFormat="1" ht="14.25"/>
    <row r="496" s="6" customFormat="1" ht="14.25"/>
    <row r="497" s="6" customFormat="1" ht="14.25"/>
    <row r="498" s="6" customFormat="1" ht="14.25"/>
    <row r="499" s="6" customFormat="1" ht="14.25"/>
    <row r="500" s="6" customFormat="1" ht="14.25"/>
    <row r="501" s="6" customFormat="1" ht="14.25"/>
    <row r="502" s="6" customFormat="1" ht="14.25"/>
    <row r="503" s="6" customFormat="1" ht="14.25"/>
    <row r="504" s="6" customFormat="1" ht="14.25"/>
    <row r="505" s="6" customFormat="1" ht="14.25"/>
    <row r="506" s="6" customFormat="1" ht="14.25"/>
    <row r="507" s="6" customFormat="1" ht="14.25"/>
    <row r="508" s="6" customFormat="1" ht="14.25"/>
    <row r="509" s="6" customFormat="1" ht="14.25"/>
    <row r="510" s="6" customFormat="1" ht="14.25"/>
    <row r="511" s="6" customFormat="1" ht="14.25"/>
    <row r="512" s="6" customFormat="1" ht="14.25"/>
    <row r="513" s="6" customFormat="1" ht="14.25"/>
    <row r="514" s="6" customFormat="1" ht="14.25"/>
    <row r="515" s="6" customFormat="1" ht="14.25"/>
    <row r="516" s="6" customFormat="1" ht="14.25"/>
    <row r="517" s="6" customFormat="1" ht="14.25"/>
    <row r="518" s="6" customFormat="1" ht="14.25"/>
    <row r="519" s="6" customFormat="1" ht="14.25"/>
    <row r="520" s="6" customFormat="1" ht="14.25"/>
    <row r="521" s="6" customFormat="1" ht="14.25"/>
    <row r="522" s="6" customFormat="1" ht="14.25"/>
    <row r="523" s="6" customFormat="1" ht="14.25"/>
    <row r="524" s="6" customFormat="1" ht="14.25"/>
    <row r="525" s="6" customFormat="1" ht="14.25"/>
    <row r="526" s="6" customFormat="1" ht="14.25"/>
    <row r="527" s="6" customFormat="1" ht="14.25"/>
    <row r="528" s="6" customFormat="1" ht="14.25"/>
    <row r="529" s="6" customFormat="1" ht="14.25"/>
    <row r="530" s="6" customFormat="1" ht="14.25"/>
    <row r="531" s="6" customFormat="1" ht="14.25"/>
    <row r="532" s="6" customFormat="1" ht="14.25"/>
    <row r="533" s="6" customFormat="1" ht="14.25"/>
    <row r="534" s="6" customFormat="1" ht="14.25"/>
    <row r="535" s="6" customFormat="1" ht="14.25"/>
    <row r="536" s="6" customFormat="1" ht="14.25"/>
    <row r="537" s="6" customFormat="1" ht="14.25"/>
    <row r="538" s="6" customFormat="1" ht="14.25"/>
    <row r="539" s="6" customFormat="1" ht="14.25"/>
    <row r="540" s="6" customFormat="1" ht="14.25"/>
    <row r="541" s="6" customFormat="1" ht="14.25"/>
    <row r="542" s="6" customFormat="1" ht="14.25"/>
    <row r="543" s="6" customFormat="1" ht="14.25"/>
    <row r="544" s="6" customFormat="1" ht="14.25"/>
    <row r="545" s="6" customFormat="1" ht="14.25"/>
    <row r="546" s="6" customFormat="1" ht="14.25"/>
    <row r="547" s="6" customFormat="1" ht="14.25"/>
    <row r="548" s="6" customFormat="1" ht="14.25"/>
    <row r="549" s="6" customFormat="1" ht="14.25"/>
    <row r="550" s="6" customFormat="1" ht="14.25"/>
    <row r="551" s="6" customFormat="1" ht="14.25"/>
    <row r="552" s="6" customFormat="1" ht="14.25"/>
    <row r="553" s="6" customFormat="1" ht="14.25"/>
    <row r="554" s="6" customFormat="1" ht="14.25"/>
    <row r="555" s="6" customFormat="1" ht="14.25"/>
    <row r="556" s="6" customFormat="1" ht="14.25"/>
    <row r="557" s="6" customFormat="1" ht="14.25"/>
    <row r="558" s="6" customFormat="1" ht="14.25"/>
    <row r="559" s="6" customFormat="1" ht="14.25"/>
    <row r="560" s="6" customFormat="1" ht="14.25"/>
    <row r="561" s="6" customFormat="1" ht="14.25"/>
    <row r="562" s="6" customFormat="1" ht="14.25"/>
    <row r="563" s="6" customFormat="1" ht="14.25"/>
    <row r="564" s="6" customFormat="1" ht="14.25"/>
    <row r="565" s="6" customFormat="1" ht="14.25"/>
    <row r="566" s="6" customFormat="1" ht="14.25"/>
    <row r="567" s="6" customFormat="1" ht="14.25"/>
    <row r="568" s="6" customFormat="1" ht="14.25"/>
    <row r="569" s="6" customFormat="1" ht="14.25"/>
    <row r="570" s="6" customFormat="1" ht="14.25"/>
    <row r="571" s="6" customFormat="1" ht="14.25"/>
    <row r="572" s="6" customFormat="1" ht="14.25"/>
    <row r="573" s="6" customFormat="1" ht="14.25"/>
    <row r="574" s="6" customFormat="1" ht="14.25"/>
    <row r="575" s="6" customFormat="1" ht="14.25"/>
    <row r="576" s="6" customFormat="1" ht="14.25"/>
    <row r="577" s="6" customFormat="1" ht="14.25"/>
    <row r="578" s="6" customFormat="1" ht="14.25"/>
    <row r="579" s="6" customFormat="1" ht="14.25"/>
    <row r="580" s="6" customFormat="1" ht="14.25"/>
    <row r="581" s="6" customFormat="1" ht="14.25"/>
    <row r="582" s="6" customFormat="1" ht="14.25"/>
    <row r="583" s="6" customFormat="1" ht="14.25"/>
    <row r="584" s="6" customFormat="1" ht="14.25"/>
    <row r="585" s="6" customFormat="1" ht="14.25"/>
    <row r="586" s="6" customFormat="1" ht="14.25"/>
    <row r="587" s="6" customFormat="1" ht="14.25"/>
    <row r="588" s="6" customFormat="1" ht="14.25"/>
    <row r="589" s="6" customFormat="1" ht="14.25"/>
    <row r="590" s="6" customFormat="1" ht="14.25"/>
    <row r="591" s="6" customFormat="1" ht="14.25"/>
    <row r="592" s="6" customFormat="1" ht="14.25"/>
    <row r="593" s="6" customFormat="1" ht="14.25"/>
    <row r="594" s="6" customFormat="1" ht="14.25"/>
    <row r="595" s="6" customFormat="1" ht="14.25"/>
    <row r="596" s="6" customFormat="1" ht="14.25"/>
    <row r="597" s="6" customFormat="1" ht="14.25"/>
    <row r="598" s="6" customFormat="1" ht="14.25"/>
    <row r="599" s="6" customFormat="1" ht="14.25"/>
    <row r="600" s="6" customFormat="1" ht="14.25"/>
    <row r="601" s="6" customFormat="1" ht="14.25"/>
    <row r="602" s="6" customFormat="1" ht="14.25"/>
    <row r="603" s="6" customFormat="1" ht="14.25"/>
    <row r="604" s="6" customFormat="1" ht="14.25"/>
    <row r="605" s="6" customFormat="1" ht="14.25"/>
    <row r="606" s="6" customFormat="1" ht="14.25"/>
    <row r="607" s="6" customFormat="1" ht="14.25"/>
    <row r="608" s="6" customFormat="1" ht="14.25"/>
    <row r="609" s="6" customFormat="1" ht="14.25"/>
    <row r="610" s="6" customFormat="1" ht="14.25"/>
    <row r="611" s="6" customFormat="1" ht="14.25"/>
    <row r="612" s="6" customFormat="1" ht="14.25"/>
    <row r="613" s="6" customFormat="1" ht="14.25"/>
    <row r="614" s="6" customFormat="1" ht="14.25"/>
    <row r="615" s="6" customFormat="1" ht="14.25"/>
    <row r="616" s="6" customFormat="1" ht="14.25"/>
    <row r="617" s="6" customFormat="1" ht="14.25"/>
    <row r="618" s="6" customFormat="1" ht="14.25"/>
    <row r="619" s="6" customFormat="1" ht="14.25"/>
    <row r="620" s="6" customFormat="1" ht="14.25"/>
    <row r="621" s="6" customFormat="1" ht="14.25"/>
    <row r="622" s="6" customFormat="1" ht="14.25"/>
    <row r="623" s="6" customFormat="1" ht="14.25"/>
    <row r="624" s="6" customFormat="1" ht="14.25"/>
    <row r="625" s="6" customFormat="1" ht="14.25"/>
    <row r="626" s="6" customFormat="1" ht="14.25"/>
    <row r="627" s="6" customFormat="1" ht="14.25"/>
    <row r="628" s="6" customFormat="1" ht="14.25"/>
    <row r="629" s="6" customFormat="1" ht="14.25"/>
    <row r="630" s="6" customFormat="1" ht="14.25"/>
    <row r="631" s="6" customFormat="1" ht="14.25"/>
    <row r="632" s="6" customFormat="1" ht="14.25"/>
    <row r="633" s="6" customFormat="1" ht="14.25"/>
    <row r="634" s="6" customFormat="1" ht="14.25"/>
    <row r="635" s="6" customFormat="1" ht="14.25"/>
    <row r="636" s="6" customFormat="1" ht="14.25"/>
    <row r="637" s="6" customFormat="1" ht="14.25"/>
    <row r="638" s="6" customFormat="1" ht="14.25"/>
    <row r="639" s="6" customFormat="1" ht="14.25"/>
    <row r="640" s="6" customFormat="1" ht="14.25"/>
    <row r="641" s="6" customFormat="1" ht="14.25"/>
    <row r="642" s="6" customFormat="1" ht="14.25"/>
    <row r="643" s="6" customFormat="1" ht="14.25"/>
    <row r="644" s="6" customFormat="1" ht="14.25"/>
    <row r="645" s="6" customFormat="1" ht="14.25"/>
    <row r="646" s="6" customFormat="1" ht="14.25"/>
    <row r="647" s="6" customFormat="1" ht="14.25"/>
    <row r="648" s="6" customFormat="1" ht="14.25"/>
    <row r="649" s="6" customFormat="1" ht="14.25"/>
    <row r="650" s="6" customFormat="1" ht="14.25"/>
    <row r="651" s="6" customFormat="1" ht="14.25"/>
    <row r="652" s="6" customFormat="1" ht="14.25"/>
    <row r="653" s="6" customFormat="1" ht="14.25"/>
    <row r="654" s="6" customFormat="1" ht="14.25"/>
    <row r="655" s="6" customFormat="1" ht="14.25"/>
    <row r="656" s="6" customFormat="1" ht="14.25"/>
    <row r="657" s="6" customFormat="1" ht="14.25"/>
    <row r="658" s="6" customFormat="1" ht="14.25"/>
    <row r="659" s="6" customFormat="1" ht="14.25"/>
    <row r="660" s="6" customFormat="1" ht="14.25"/>
    <row r="661" s="6" customFormat="1" ht="14.25"/>
    <row r="662" s="6" customFormat="1" ht="14.25"/>
    <row r="663" s="6" customFormat="1" ht="14.25"/>
    <row r="664" s="6" customFormat="1" ht="14.25"/>
    <row r="665" s="6" customFormat="1" ht="14.25"/>
    <row r="666" s="6" customFormat="1" ht="14.25"/>
    <row r="667" s="6" customFormat="1" ht="14.25"/>
    <row r="668" s="6" customFormat="1" ht="14.25"/>
    <row r="669" s="6" customFormat="1" ht="14.25"/>
    <row r="670" s="6" customFormat="1" ht="14.25"/>
    <row r="671" s="6" customFormat="1" ht="14.25"/>
    <row r="672" s="6" customFormat="1" ht="14.25"/>
    <row r="673" s="6" customFormat="1" ht="14.25"/>
    <row r="674" s="6" customFormat="1" ht="14.25"/>
    <row r="675" s="6" customFormat="1" ht="14.25"/>
    <row r="676" s="6" customFormat="1" ht="14.25"/>
    <row r="677" s="6" customFormat="1" ht="14.25"/>
    <row r="678" s="6" customFormat="1" ht="14.25"/>
    <row r="679" s="6" customFormat="1" ht="14.25"/>
    <row r="680" s="6" customFormat="1" ht="14.25"/>
    <row r="681" s="6" customFormat="1" ht="14.25"/>
    <row r="682" s="6" customFormat="1" ht="14.25"/>
    <row r="683" s="6" customFormat="1" ht="14.25"/>
    <row r="684" s="6" customFormat="1" ht="14.25"/>
    <row r="685" s="6" customFormat="1" ht="14.25"/>
    <row r="686" s="6" customFormat="1" ht="14.25"/>
    <row r="687" s="6" customFormat="1" ht="14.25"/>
    <row r="688" s="6" customFormat="1" ht="14.25"/>
    <row r="689" s="6" customFormat="1" ht="14.25"/>
    <row r="690" s="6" customFormat="1" ht="14.25"/>
    <row r="691" s="6" customFormat="1" ht="14.25"/>
    <row r="692" s="6" customFormat="1" ht="14.25"/>
    <row r="693" s="6" customFormat="1" ht="14.25"/>
    <row r="694" s="6" customFormat="1" ht="14.25"/>
    <row r="695" s="6" customFormat="1" ht="14.25"/>
    <row r="696" s="6" customFormat="1" ht="14.25"/>
    <row r="697" s="6" customFormat="1" ht="14.25"/>
    <row r="698" s="6" customFormat="1" ht="14.25"/>
    <row r="699" s="6" customFormat="1" ht="14.25"/>
    <row r="700" s="6" customFormat="1" ht="14.25"/>
    <row r="701" s="6" customFormat="1" ht="14.25"/>
    <row r="702" s="6" customFormat="1" ht="14.25"/>
    <row r="703" s="6" customFormat="1" ht="14.25"/>
    <row r="704" s="6" customFormat="1" ht="14.25"/>
    <row r="705" s="6" customFormat="1" ht="14.25"/>
    <row r="706" s="6" customFormat="1" ht="14.25"/>
    <row r="707" s="6" customFormat="1" ht="14.25"/>
    <row r="708" s="6" customFormat="1" ht="14.25"/>
    <row r="709" s="6" customFormat="1" ht="14.25"/>
    <row r="710" s="6" customFormat="1" ht="14.25"/>
    <row r="711" s="6" customFormat="1" ht="14.25"/>
    <row r="712" s="6" customFormat="1" ht="14.25"/>
    <row r="713" s="6" customFormat="1" ht="14.25"/>
    <row r="714" s="6" customFormat="1" ht="14.25"/>
    <row r="715" s="6" customFormat="1" ht="14.25"/>
    <row r="716" s="6" customFormat="1" ht="14.25"/>
    <row r="717" s="6" customFormat="1" ht="14.25"/>
    <row r="718" s="6" customFormat="1" ht="14.25"/>
    <row r="719" s="6" customFormat="1" ht="14.25"/>
    <row r="720" s="6" customFormat="1" ht="14.25"/>
    <row r="721" s="6" customFormat="1" ht="14.25"/>
    <row r="722" s="6" customFormat="1" ht="14.25"/>
    <row r="723" s="6" customFormat="1" ht="14.25"/>
    <row r="724" s="6" customFormat="1" ht="14.25"/>
    <row r="725" s="6" customFormat="1" ht="14.25"/>
    <row r="726" s="6" customFormat="1" ht="14.25"/>
    <row r="727" s="6" customFormat="1" ht="14.25"/>
    <row r="728" s="6" customFormat="1" ht="14.25"/>
    <row r="729" s="6" customFormat="1" ht="14.25"/>
    <row r="730" s="6" customFormat="1" ht="14.25"/>
    <row r="731" s="6" customFormat="1" ht="14.25"/>
    <row r="732" s="6" customFormat="1" ht="14.25"/>
    <row r="733" s="6" customFormat="1" ht="14.25"/>
    <row r="734" s="6" customFormat="1" ht="14.25"/>
    <row r="735" s="6" customFormat="1" ht="14.25"/>
    <row r="736" s="6" customFormat="1" ht="14.25"/>
    <row r="737" s="6" customFormat="1" ht="14.25"/>
    <row r="738" s="6" customFormat="1" ht="14.25"/>
    <row r="739" s="6" customFormat="1" ht="14.25"/>
    <row r="740" s="6" customFormat="1" ht="14.25"/>
    <row r="741" s="6" customFormat="1" ht="14.25"/>
    <row r="742" s="6" customFormat="1" ht="14.25"/>
    <row r="743" s="6" customFormat="1" ht="14.25"/>
    <row r="744" s="6" customFormat="1" ht="14.25"/>
    <row r="745" s="6" customFormat="1" ht="14.25"/>
    <row r="746" s="6" customFormat="1" ht="14.25"/>
    <row r="747" s="6" customFormat="1" ht="14.25"/>
    <row r="748" s="6" customFormat="1" ht="14.25"/>
    <row r="749" s="6" customFormat="1" ht="14.25"/>
    <row r="750" s="6" customFormat="1" ht="14.25"/>
    <row r="751" s="6" customFormat="1" ht="14.25"/>
    <row r="752" s="6" customFormat="1" ht="14.25"/>
    <row r="753" s="6" customFormat="1" ht="14.25"/>
    <row r="754" s="6" customFormat="1" ht="14.25"/>
    <row r="755" s="6" customFormat="1" ht="14.25"/>
    <row r="756" s="6" customFormat="1" ht="14.25"/>
    <row r="757" s="6" customFormat="1" ht="14.25"/>
    <row r="758" s="6" customFormat="1" ht="14.25"/>
    <row r="759" s="6" customFormat="1" ht="14.25"/>
    <row r="760" s="6" customFormat="1" ht="14.25"/>
    <row r="761" s="6" customFormat="1" ht="14.25"/>
    <row r="762" s="6" customFormat="1" ht="14.25"/>
    <row r="763" s="6" customFormat="1" ht="14.25"/>
    <row r="764" s="6" customFormat="1" ht="14.25"/>
    <row r="765" s="6" customFormat="1" ht="14.25"/>
    <row r="766" s="6" customFormat="1" ht="14.25"/>
    <row r="767" s="6" customFormat="1" ht="14.25"/>
    <row r="768" s="6" customFormat="1" ht="14.25"/>
    <row r="769" s="6" customFormat="1" ht="14.25"/>
    <row r="770" s="6" customFormat="1" ht="14.25"/>
    <row r="771" s="6" customFormat="1" ht="14.25"/>
    <row r="772" s="6" customFormat="1" ht="14.25"/>
    <row r="773" s="6" customFormat="1" ht="14.25"/>
    <row r="774" s="6" customFormat="1" ht="14.25"/>
    <row r="775" s="6" customFormat="1" ht="14.25"/>
    <row r="776" s="6" customFormat="1" ht="14.25"/>
    <row r="777" s="6" customFormat="1" ht="14.25"/>
    <row r="778" s="6" customFormat="1" ht="14.25"/>
    <row r="779" s="6" customFormat="1" ht="14.25"/>
    <row r="780" s="6" customFormat="1" ht="14.25"/>
    <row r="781" s="6" customFormat="1" ht="14.25"/>
    <row r="782" s="6" customFormat="1" ht="14.25"/>
    <row r="783" s="6" customFormat="1" ht="14.25"/>
    <row r="784" s="6" customFormat="1" ht="14.25"/>
    <row r="785" s="6" customFormat="1" ht="14.25"/>
    <row r="786" s="6" customFormat="1" ht="14.25"/>
    <row r="787" s="6" customFormat="1" ht="14.25"/>
    <row r="788" s="6" customFormat="1" ht="14.25"/>
    <row r="789" s="6" customFormat="1" ht="14.25"/>
    <row r="790" s="6" customFormat="1" ht="14.25"/>
    <row r="791" s="6" customFormat="1" ht="14.25"/>
    <row r="792" s="6" customFormat="1" ht="14.25"/>
    <row r="793" s="6" customFormat="1" ht="14.25"/>
    <row r="794" s="6" customFormat="1" ht="14.25"/>
    <row r="795" s="6" customFormat="1" ht="14.25"/>
    <row r="796" s="6" customFormat="1" ht="14.25"/>
    <row r="797" s="6" customFormat="1" ht="14.25"/>
    <row r="798" s="6" customFormat="1" ht="14.25"/>
    <row r="799" s="6" customFormat="1" ht="14.25"/>
    <row r="800" s="6" customFormat="1" ht="14.25"/>
    <row r="801" s="6" customFormat="1" ht="14.25"/>
    <row r="802" s="6" customFormat="1" ht="14.25"/>
    <row r="803" s="6" customFormat="1" ht="14.25"/>
    <row r="804" s="6" customFormat="1" ht="14.25"/>
    <row r="805" s="6" customFormat="1" ht="14.25"/>
    <row r="806" s="6" customFormat="1" ht="14.25"/>
    <row r="807" s="6" customFormat="1" ht="14.25"/>
    <row r="808" s="6" customFormat="1" ht="14.25"/>
    <row r="809" s="6" customFormat="1" ht="14.25"/>
    <row r="810" s="6" customFormat="1" ht="14.25"/>
    <row r="811" s="6" customFormat="1" ht="14.25"/>
    <row r="812" s="6" customFormat="1" ht="14.25"/>
    <row r="813" s="6" customFormat="1" ht="14.25"/>
    <row r="814" s="6" customFormat="1" ht="14.25"/>
    <row r="815" s="6" customFormat="1" ht="14.25"/>
    <row r="816" s="6" customFormat="1" ht="14.25"/>
    <row r="817" s="6" customFormat="1" ht="14.25"/>
    <row r="818" s="6" customFormat="1" ht="14.25"/>
    <row r="819" s="6" customFormat="1" ht="14.25"/>
    <row r="820" s="6" customFormat="1" ht="14.25"/>
    <row r="821" s="6" customFormat="1" ht="14.25"/>
    <row r="822" s="6" customFormat="1" ht="14.25"/>
    <row r="823" s="6" customFormat="1" ht="14.25"/>
    <row r="824" s="6" customFormat="1" ht="14.25"/>
    <row r="825" s="6" customFormat="1" ht="14.25"/>
    <row r="826" s="6" customFormat="1" ht="14.25"/>
    <row r="827" s="6" customFormat="1" ht="14.25"/>
    <row r="828" s="6" customFormat="1" ht="14.25"/>
    <row r="829" s="6" customFormat="1" ht="14.25"/>
    <row r="830" s="6" customFormat="1" ht="14.25"/>
    <row r="831" s="6" customFormat="1" ht="14.25"/>
    <row r="832" s="6" customFormat="1" ht="14.25"/>
    <row r="833" s="6" customFormat="1" ht="14.25"/>
    <row r="834" s="6" customFormat="1" ht="14.25"/>
    <row r="835" s="6" customFormat="1" ht="14.25"/>
    <row r="836" s="6" customFormat="1" ht="14.25"/>
    <row r="837" s="6" customFormat="1" ht="14.25"/>
    <row r="838" s="6" customFormat="1" ht="14.25"/>
    <row r="839" s="6" customFormat="1" ht="14.25"/>
    <row r="840" s="6" customFormat="1" ht="14.25"/>
    <row r="841" s="6" customFormat="1" ht="14.25"/>
    <row r="842" s="6" customFormat="1" ht="14.25"/>
    <row r="843" s="6" customFormat="1" ht="14.25"/>
    <row r="844" s="6" customFormat="1" ht="14.25"/>
    <row r="845" s="6" customFormat="1" ht="14.25"/>
    <row r="846" s="6" customFormat="1" ht="14.25"/>
    <row r="847" s="6" customFormat="1" ht="14.25"/>
    <row r="848" s="6" customFormat="1" ht="14.25"/>
    <row r="849" s="6" customFormat="1" ht="14.25"/>
    <row r="850" s="6" customFormat="1" ht="14.25"/>
    <row r="851" s="6" customFormat="1" ht="14.25"/>
    <row r="852" s="6" customFormat="1" ht="14.25"/>
    <row r="853" s="6" customFormat="1" ht="14.25"/>
    <row r="854" s="6" customFormat="1" ht="14.25"/>
    <row r="855" s="6" customFormat="1" ht="14.25"/>
    <row r="856" s="6" customFormat="1" ht="14.25"/>
    <row r="857" s="6" customFormat="1" ht="14.25"/>
    <row r="858" s="6" customFormat="1" ht="14.25"/>
    <row r="859" s="6" customFormat="1" ht="14.25"/>
    <row r="860" s="6" customFormat="1" ht="14.25"/>
    <row r="861" s="6" customFormat="1" ht="14.25"/>
    <row r="862" s="6" customFormat="1" ht="14.25"/>
    <row r="863" s="6" customFormat="1" ht="14.25"/>
    <row r="864" s="6" customFormat="1" ht="14.25"/>
    <row r="865" s="6" customFormat="1" ht="14.25"/>
    <row r="866" s="6" customFormat="1" ht="14.25"/>
    <row r="867" s="6" customFormat="1" ht="14.25"/>
    <row r="868" s="6" customFormat="1" ht="14.25"/>
    <row r="869" s="6" customFormat="1" ht="14.25"/>
    <row r="870" s="6" customFormat="1" ht="14.25"/>
    <row r="871" s="6" customFormat="1" ht="14.25"/>
    <row r="872" s="6" customFormat="1" ht="14.25"/>
    <row r="873" s="6" customFormat="1" ht="14.25"/>
    <row r="874" s="6" customFormat="1" ht="14.25"/>
    <row r="875" s="6" customFormat="1" ht="14.25"/>
    <row r="876" s="6" customFormat="1" ht="14.25"/>
    <row r="877" s="6" customFormat="1" ht="14.25"/>
    <row r="878" s="6" customFormat="1" ht="14.25"/>
    <row r="879" s="6" customFormat="1" ht="14.25"/>
    <row r="880" s="6" customFormat="1" ht="14.25"/>
    <row r="881" s="6" customFormat="1" ht="14.25"/>
    <row r="882" s="6" customFormat="1" ht="14.25"/>
    <row r="883" s="6" customFormat="1" ht="14.25"/>
    <row r="884" s="6" customFormat="1" ht="14.25"/>
    <row r="885" s="6" customFormat="1" ht="14.25"/>
    <row r="886" s="6" customFormat="1" ht="14.25"/>
    <row r="887" s="6" customFormat="1" ht="14.25"/>
    <row r="888" s="6" customFormat="1" ht="14.25"/>
    <row r="889" s="6" customFormat="1" ht="14.25"/>
    <row r="890" s="6" customFormat="1" ht="14.25"/>
    <row r="891" s="6" customFormat="1" ht="14.25"/>
    <row r="892" s="6" customFormat="1" ht="14.25"/>
    <row r="893" s="6" customFormat="1" ht="14.25"/>
    <row r="894" s="6" customFormat="1" ht="14.25"/>
    <row r="895" s="6" customFormat="1" ht="14.25"/>
    <row r="896" s="6" customFormat="1" ht="14.25"/>
    <row r="897" s="6" customFormat="1" ht="14.25"/>
    <row r="898" s="6" customFormat="1" ht="14.25"/>
    <row r="899" s="6" customFormat="1" ht="14.25"/>
    <row r="900" s="6" customFormat="1" ht="14.25"/>
    <row r="901" s="6" customFormat="1" ht="14.25"/>
    <row r="902" s="6" customFormat="1" ht="14.25"/>
    <row r="903" s="6" customFormat="1" ht="14.25"/>
    <row r="904" s="6" customFormat="1" ht="14.25"/>
    <row r="905" s="6" customFormat="1" ht="14.25"/>
    <row r="906" s="6" customFormat="1" ht="14.25"/>
    <row r="907" s="6" customFormat="1" ht="14.25"/>
    <row r="908" s="6" customFormat="1" ht="14.25"/>
    <row r="909" s="6" customFormat="1" ht="14.25"/>
    <row r="910" s="6" customFormat="1" ht="14.25"/>
    <row r="911" s="6" customFormat="1" ht="14.25"/>
    <row r="912" s="6" customFormat="1" ht="14.25"/>
    <row r="913" s="6" customFormat="1" ht="14.25"/>
    <row r="914" s="6" customFormat="1" ht="14.25"/>
    <row r="915" s="6" customFormat="1" ht="14.25"/>
    <row r="916" s="6" customFormat="1" ht="14.25"/>
    <row r="917" s="6" customFormat="1" ht="14.25"/>
    <row r="918" s="6" customFormat="1" ht="14.25"/>
    <row r="919" s="6" customFormat="1" ht="14.25"/>
    <row r="920" s="6" customFormat="1" ht="14.25"/>
    <row r="921" s="6" customFormat="1" ht="14.25"/>
    <row r="922" s="6" customFormat="1" ht="14.25"/>
    <row r="923" s="6" customFormat="1" ht="14.25"/>
    <row r="924" s="6" customFormat="1" ht="14.25"/>
    <row r="925" s="6" customFormat="1" ht="14.25"/>
    <row r="926" s="6" customFormat="1" ht="14.25"/>
    <row r="927" s="6" customFormat="1" ht="14.25"/>
    <row r="928" s="6" customFormat="1" ht="14.25"/>
    <row r="929" s="6" customFormat="1" ht="14.25"/>
    <row r="930" s="6" customFormat="1" ht="14.25"/>
    <row r="931" s="6" customFormat="1" ht="14.25"/>
    <row r="932" s="6" customFormat="1" ht="14.25"/>
    <row r="933" s="6" customFormat="1" ht="14.25"/>
    <row r="934" s="6" customFormat="1" ht="14.25"/>
    <row r="935" s="6" customFormat="1" ht="14.25"/>
    <row r="936" s="6" customFormat="1" ht="14.25"/>
    <row r="937" s="6" customFormat="1" ht="14.25"/>
    <row r="938" s="6" customFormat="1" ht="14.25"/>
    <row r="939" s="6" customFormat="1" ht="14.25"/>
    <row r="940" s="6" customFormat="1" ht="14.25"/>
    <row r="941" s="6" customFormat="1" ht="14.25"/>
    <row r="942" s="6" customFormat="1" ht="14.25"/>
    <row r="943" s="6" customFormat="1" ht="14.25"/>
    <row r="944" s="6" customFormat="1" ht="14.25"/>
    <row r="945" s="6" customFormat="1" ht="14.25"/>
    <row r="946" s="6" customFormat="1" ht="14.25"/>
    <row r="947" s="6" customFormat="1" ht="14.25"/>
    <row r="948" s="6" customFormat="1" ht="14.25"/>
    <row r="949" s="6" customFormat="1" ht="14.25"/>
    <row r="950" s="6" customFormat="1" ht="14.25"/>
    <row r="951" s="6" customFormat="1" ht="14.25"/>
    <row r="952" s="6" customFormat="1" ht="14.25"/>
    <row r="953" s="6" customFormat="1" ht="14.25"/>
    <row r="954" s="6" customFormat="1" ht="14.25"/>
    <row r="955" s="6" customFormat="1" ht="14.25"/>
    <row r="956" s="6" customFormat="1" ht="14.25"/>
    <row r="957" s="6" customFormat="1" ht="14.25"/>
    <row r="958" s="6" customFormat="1" ht="14.25"/>
    <row r="959" s="6" customFormat="1" ht="14.25"/>
    <row r="960" s="6" customFormat="1" ht="14.25"/>
    <row r="961" s="6" customFormat="1" ht="14.25"/>
    <row r="962" s="6" customFormat="1" ht="14.25"/>
    <row r="963" s="6" customFormat="1" ht="14.25"/>
    <row r="964" s="6" customFormat="1" ht="14.25"/>
    <row r="965" s="6" customFormat="1" ht="14.25"/>
    <row r="966" s="6" customFormat="1" ht="14.25"/>
    <row r="967" s="6" customFormat="1" ht="14.25"/>
    <row r="968" s="6" customFormat="1" ht="14.25"/>
    <row r="969" s="6" customFormat="1" ht="14.25"/>
    <row r="970" s="6" customFormat="1" ht="14.25"/>
    <row r="971" s="6" customFormat="1" ht="14.25"/>
    <row r="972" s="6" customFormat="1" ht="14.25"/>
    <row r="973" s="6" customFormat="1" ht="14.25"/>
    <row r="974" s="6" customFormat="1" ht="14.25"/>
    <row r="975" s="6" customFormat="1" ht="14.25"/>
    <row r="976" s="6" customFormat="1" ht="14.25"/>
    <row r="977" s="6" customFormat="1" ht="14.25"/>
    <row r="978" s="6" customFormat="1" ht="14.25"/>
    <row r="979" s="6" customFormat="1" ht="14.25"/>
    <row r="980" s="6" customFormat="1" ht="14.25"/>
    <row r="981" s="6" customFormat="1" ht="14.25"/>
    <row r="982" s="6" customFormat="1" ht="14.25"/>
    <row r="983" s="6" customFormat="1" ht="14.25"/>
    <row r="984" s="6" customFormat="1" ht="14.25"/>
    <row r="985" s="6" customFormat="1" ht="14.25"/>
    <row r="986" s="6" customFormat="1" ht="14.25"/>
    <row r="987" s="6" customFormat="1" ht="14.25"/>
    <row r="988" s="6" customFormat="1" ht="14.25"/>
    <row r="989" s="6" customFormat="1" ht="14.25"/>
    <row r="990" s="6" customFormat="1" ht="14.25"/>
    <row r="991" s="6" customFormat="1" ht="14.25"/>
    <row r="992" s="6" customFormat="1" ht="14.25"/>
    <row r="993" s="6" customFormat="1" ht="14.25"/>
    <row r="994" s="6" customFormat="1" ht="14.25"/>
    <row r="995" s="6" customFormat="1" ht="14.25"/>
    <row r="996" s="6" customFormat="1" ht="14.25"/>
    <row r="997" s="6" customFormat="1" ht="14.25"/>
    <row r="998" s="6" customFormat="1" ht="14.25"/>
    <row r="999" s="6" customFormat="1" ht="14.25"/>
    <row r="1000" s="6" customFormat="1" ht="14.25"/>
    <row r="1001" s="6" customFormat="1" ht="14.25"/>
    <row r="1002" s="6" customFormat="1" ht="14.25"/>
    <row r="1003" s="6" customFormat="1" ht="14.25"/>
    <row r="1004" s="6" customFormat="1" ht="14.25"/>
    <row r="1005" s="6" customFormat="1" ht="14.25"/>
    <row r="1006" s="6" customFormat="1" ht="14.25"/>
    <row r="1007" s="6" customFormat="1" ht="14.25"/>
    <row r="1008" s="6" customFormat="1" ht="14.25"/>
    <row r="1009" s="6" customFormat="1" ht="14.25"/>
    <row r="1010" s="6" customFormat="1" ht="14.25"/>
    <row r="1011" s="6" customFormat="1" ht="14.25"/>
    <row r="1012" s="6" customFormat="1" ht="14.25"/>
    <row r="1013" s="6" customFormat="1" ht="14.25"/>
    <row r="1014" s="6" customFormat="1" ht="14.25"/>
    <row r="1015" s="6" customFormat="1" ht="14.25"/>
    <row r="1016" s="6" customFormat="1" ht="14.25"/>
    <row r="1017" s="6" customFormat="1" ht="14.25"/>
    <row r="1018" s="6" customFormat="1" ht="14.25"/>
    <row r="1019" s="6" customFormat="1" ht="14.25"/>
    <row r="1020" s="6" customFormat="1" ht="14.25"/>
    <row r="1021" s="6" customFormat="1" ht="14.25"/>
    <row r="1022" s="6" customFormat="1" ht="14.25"/>
    <row r="1023" s="6" customFormat="1" ht="14.25"/>
    <row r="1024" s="6" customFormat="1" ht="14.25"/>
    <row r="1025" s="6" customFormat="1" ht="14.25"/>
    <row r="1026" s="6" customFormat="1" ht="14.25"/>
    <row r="1027" s="6" customFormat="1" ht="14.25"/>
    <row r="1028" s="6" customFormat="1" ht="14.25"/>
    <row r="1029" s="6" customFormat="1" ht="14.25"/>
    <row r="1030" s="6" customFormat="1" ht="14.25"/>
    <row r="1031" s="6" customFormat="1" ht="14.25"/>
    <row r="1032" s="6" customFormat="1" ht="14.25"/>
    <row r="1033" s="6" customFormat="1" ht="14.25"/>
    <row r="1034" s="6" customFormat="1" ht="14.25"/>
    <row r="1035" s="6" customFormat="1" ht="14.25"/>
    <row r="1036" s="6" customFormat="1" ht="14.25"/>
    <row r="1037" s="6" customFormat="1" ht="14.25"/>
    <row r="1038" s="6" customFormat="1" ht="14.25"/>
    <row r="1039" s="6" customFormat="1" ht="14.25"/>
    <row r="1040" s="6" customFormat="1" ht="14.25"/>
    <row r="1041" s="6" customFormat="1" ht="14.25"/>
    <row r="1042" s="6" customFormat="1" ht="14.25"/>
    <row r="1043" s="6" customFormat="1" ht="14.25"/>
    <row r="1044" s="6" customFormat="1" ht="14.25"/>
    <row r="1045" s="6" customFormat="1" ht="14.25"/>
    <row r="1046" s="6" customFormat="1" ht="14.25"/>
    <row r="1047" s="6" customFormat="1" ht="14.25"/>
    <row r="1048" s="6" customFormat="1" ht="14.25"/>
    <row r="1049" s="6" customFormat="1" ht="14.25"/>
    <row r="1050" s="6" customFormat="1" ht="14.25"/>
    <row r="1051" s="6" customFormat="1" ht="14.25"/>
    <row r="1052" s="6" customFormat="1" ht="14.25"/>
    <row r="1053" s="6" customFormat="1" ht="14.25"/>
    <row r="1054" s="6" customFormat="1" ht="14.25"/>
    <row r="1055" s="6" customFormat="1" ht="14.25"/>
    <row r="1056" s="6" customFormat="1" ht="14.25"/>
    <row r="1057" s="6" customFormat="1" ht="14.25"/>
    <row r="1058" s="6" customFormat="1" ht="14.25"/>
    <row r="1059" s="6" customFormat="1" ht="14.25"/>
    <row r="1060" s="6" customFormat="1" ht="14.25"/>
    <row r="1061" s="6" customFormat="1" ht="14.25"/>
    <row r="1062" s="6" customFormat="1" ht="14.25"/>
    <row r="1063" s="6" customFormat="1" ht="14.25"/>
    <row r="1064" s="6" customFormat="1" ht="14.25"/>
    <row r="1065" s="6" customFormat="1" ht="14.25"/>
    <row r="1066" s="6" customFormat="1" ht="14.25"/>
    <row r="1067" s="6" customFormat="1" ht="14.25"/>
    <row r="1068" s="6" customFormat="1" ht="14.25"/>
    <row r="1069" s="6" customFormat="1" ht="14.25"/>
    <row r="1070" s="6" customFormat="1" ht="14.25"/>
    <row r="1071" s="6" customFormat="1" ht="14.25"/>
    <row r="1072" s="6" customFormat="1" ht="14.25"/>
    <row r="1073" s="6" customFormat="1" ht="14.25"/>
    <row r="1074" s="6" customFormat="1" ht="14.25"/>
    <row r="1075" s="6" customFormat="1" ht="14.25"/>
    <row r="1076" s="6" customFormat="1" ht="14.25"/>
    <row r="1077" s="6" customFormat="1" ht="14.25"/>
    <row r="1078" s="6" customFormat="1" ht="14.25"/>
    <row r="1079" s="6" customFormat="1" ht="14.25"/>
    <row r="1080" s="6" customFormat="1" ht="14.25"/>
    <row r="1081" s="6" customFormat="1" ht="14.25"/>
    <row r="1082" s="6" customFormat="1" ht="14.25"/>
    <row r="1083" s="6" customFormat="1" ht="14.25"/>
    <row r="1084" s="6" customFormat="1" ht="14.25"/>
    <row r="1085" s="6" customFormat="1" ht="14.25"/>
    <row r="1086" s="6" customFormat="1" ht="14.25"/>
    <row r="1087" s="6" customFormat="1" ht="14.25"/>
    <row r="1088" s="6" customFormat="1" ht="14.25"/>
    <row r="1089" s="6" customFormat="1" ht="14.25"/>
    <row r="1090" s="6" customFormat="1" ht="14.25"/>
    <row r="1091" s="6" customFormat="1" ht="14.25"/>
    <row r="1092" s="6" customFormat="1" ht="14.25"/>
    <row r="1093" s="6" customFormat="1" ht="14.25"/>
    <row r="1094" s="6" customFormat="1" ht="14.25"/>
    <row r="1095" s="6" customFormat="1" ht="14.25"/>
    <row r="1096" s="6" customFormat="1" ht="14.25"/>
    <row r="1097" s="6" customFormat="1" ht="14.25"/>
    <row r="1098" s="6" customFormat="1" ht="14.25"/>
    <row r="1099" s="6" customFormat="1" ht="14.25"/>
    <row r="1100" s="6" customFormat="1" ht="14.25"/>
    <row r="1101" s="6" customFormat="1" ht="14.25"/>
    <row r="1102" s="6" customFormat="1" ht="14.25"/>
    <row r="1103" s="6" customFormat="1" ht="14.25"/>
    <row r="1104" s="6" customFormat="1" ht="14.25"/>
    <row r="1105" s="6" customFormat="1" ht="14.25"/>
    <row r="1106" s="6" customFormat="1" ht="14.25"/>
    <row r="1107" s="6" customFormat="1" ht="14.25"/>
    <row r="1108" s="6" customFormat="1" ht="14.25"/>
    <row r="1109" s="6" customFormat="1" ht="14.25"/>
    <row r="1110" s="6" customFormat="1" ht="14.25"/>
    <row r="1111" s="6" customFormat="1" ht="14.25"/>
    <row r="1112" s="6" customFormat="1" ht="14.25"/>
    <row r="1113" s="6" customFormat="1" ht="14.25"/>
    <row r="1114" s="6" customFormat="1" ht="14.25"/>
    <row r="1115" s="6" customFormat="1" ht="14.25"/>
    <row r="1116" s="6" customFormat="1" ht="14.25"/>
    <row r="1117" s="6" customFormat="1" ht="14.25"/>
    <row r="1118" s="6" customFormat="1" ht="14.25"/>
    <row r="1119" s="6" customFormat="1" ht="14.25"/>
    <row r="1120" s="6" customFormat="1" ht="14.25"/>
    <row r="1121" s="6" customFormat="1" ht="14.25"/>
    <row r="1122" s="6" customFormat="1" ht="14.25"/>
    <row r="1123" s="6" customFormat="1" ht="14.25"/>
    <row r="1124" s="6" customFormat="1" ht="14.25"/>
    <row r="1125" s="6" customFormat="1" ht="14.25"/>
    <row r="1126" s="6" customFormat="1" ht="14.25"/>
    <row r="1127" s="6" customFormat="1" ht="14.25"/>
    <row r="1128" s="6" customFormat="1" ht="14.25"/>
    <row r="1129" s="6" customFormat="1" ht="14.25"/>
    <row r="1130" s="6" customFormat="1" ht="14.25"/>
    <row r="1131" s="6" customFormat="1" ht="14.25"/>
    <row r="1132" s="6" customFormat="1" ht="14.25"/>
    <row r="1133" s="6" customFormat="1" ht="14.25"/>
    <row r="1134" s="6" customFormat="1" ht="14.25"/>
    <row r="1135" s="6" customFormat="1" ht="14.25"/>
    <row r="1136" s="6" customFormat="1" ht="14.25"/>
    <row r="1137" s="6" customFormat="1" ht="14.25"/>
    <row r="1138" s="6" customFormat="1" ht="14.25"/>
    <row r="1139" s="6" customFormat="1" ht="14.25"/>
    <row r="1140" s="6" customFormat="1" ht="14.25"/>
    <row r="1141" s="6" customFormat="1" ht="14.25"/>
    <row r="1142" s="6" customFormat="1" ht="14.25"/>
    <row r="1143" s="6" customFormat="1" ht="14.25"/>
    <row r="1144" s="6" customFormat="1" ht="14.25"/>
    <row r="1145" s="6" customFormat="1" ht="14.25"/>
    <row r="1146" s="6" customFormat="1" ht="14.25"/>
    <row r="1147" s="6" customFormat="1" ht="14.25"/>
    <row r="1148" s="6" customFormat="1" ht="14.25"/>
    <row r="1149" s="6" customFormat="1" ht="14.25"/>
    <row r="1150" s="6" customFormat="1" ht="14.25"/>
    <row r="1151" s="6" customFormat="1" ht="14.25"/>
    <row r="1152" s="6" customFormat="1" ht="14.25"/>
    <row r="1153" s="6" customFormat="1" ht="14.25"/>
    <row r="1154" s="6" customFormat="1" ht="14.25"/>
    <row r="1155" s="6" customFormat="1" ht="14.25"/>
    <row r="1156" s="6" customFormat="1" ht="14.25"/>
    <row r="1157" s="6" customFormat="1" ht="14.25"/>
    <row r="1158" s="6" customFormat="1" ht="14.25"/>
    <row r="1159" s="6" customFormat="1" ht="14.25"/>
    <row r="1160" s="6" customFormat="1" ht="14.25"/>
    <row r="1161" s="6" customFormat="1" ht="14.25"/>
    <row r="1162" s="6" customFormat="1" ht="14.25"/>
    <row r="1163" s="6" customFormat="1" ht="14.25"/>
    <row r="1164" s="6" customFormat="1" ht="14.25"/>
    <row r="1165" s="6" customFormat="1" ht="14.25"/>
    <row r="1166" s="6" customFormat="1" ht="14.25"/>
    <row r="1167" s="6" customFormat="1" ht="14.25"/>
    <row r="1168" s="6" customFormat="1" ht="14.25"/>
    <row r="1169" s="6" customFormat="1" ht="14.25"/>
    <row r="1170" s="6" customFormat="1" ht="14.25"/>
    <row r="1171" s="6" customFormat="1" ht="14.25"/>
    <row r="1172" s="6" customFormat="1" ht="14.25"/>
    <row r="1173" s="6" customFormat="1" ht="14.25"/>
    <row r="1174" s="6" customFormat="1" ht="14.25"/>
    <row r="1175" s="6" customFormat="1" ht="14.25"/>
    <row r="1176" s="6" customFormat="1" ht="14.25"/>
    <row r="1177" s="6" customFormat="1" ht="14.25"/>
    <row r="1178" s="6" customFormat="1" ht="14.25"/>
    <row r="1179" s="6" customFormat="1" ht="14.25"/>
    <row r="1180" s="6" customFormat="1" ht="14.25"/>
    <row r="1181" s="6" customFormat="1" ht="14.25"/>
    <row r="1182" s="6" customFormat="1" ht="14.25"/>
    <row r="1183" s="6" customFormat="1" ht="14.25"/>
    <row r="1184" s="6" customFormat="1" ht="14.25"/>
    <row r="1185" s="6" customFormat="1" ht="14.25"/>
    <row r="1186" s="6" customFormat="1" ht="14.25"/>
    <row r="1187" s="6" customFormat="1" ht="14.25"/>
    <row r="1188" s="6" customFormat="1" ht="14.25"/>
    <row r="1189" s="6" customFormat="1" ht="14.25"/>
    <row r="1190" s="6" customFormat="1" ht="14.25"/>
    <row r="1191" s="6" customFormat="1" ht="14.25"/>
    <row r="1192" s="6" customFormat="1" ht="14.25"/>
    <row r="1193" s="6" customFormat="1" ht="14.25"/>
    <row r="1194" s="6" customFormat="1" ht="14.25"/>
    <row r="1195" s="6" customFormat="1" ht="14.25"/>
    <row r="1196" s="6" customFormat="1" ht="14.25"/>
    <row r="1197" s="6" customFormat="1" ht="14.25"/>
    <row r="1198" s="6" customFormat="1" ht="14.25"/>
    <row r="1199" s="6" customFormat="1" ht="14.25"/>
    <row r="1200" s="6" customFormat="1" ht="14.25"/>
    <row r="1201" s="6" customFormat="1" ht="14.25"/>
    <row r="1202" s="6" customFormat="1" ht="14.25"/>
    <row r="1203" s="6" customFormat="1" ht="14.25"/>
    <row r="1204" s="6" customFormat="1" ht="14.25"/>
    <row r="1205" s="6" customFormat="1" ht="14.25"/>
    <row r="1206" s="6" customFormat="1" ht="14.25"/>
    <row r="1207" s="6" customFormat="1" ht="14.25"/>
    <row r="1208" s="6" customFormat="1" ht="14.25"/>
    <row r="1209" s="6" customFormat="1" ht="14.25"/>
    <row r="1210" s="6" customFormat="1" ht="14.25"/>
    <row r="1211" s="6" customFormat="1" ht="14.25"/>
    <row r="1212" s="6" customFormat="1" ht="14.25"/>
    <row r="1213" s="6" customFormat="1" ht="14.25"/>
    <row r="1214" s="6" customFormat="1" ht="14.25"/>
    <row r="1215" s="6" customFormat="1" ht="14.25"/>
    <row r="1216" s="6" customFormat="1" ht="14.25"/>
    <row r="1217" s="6" customFormat="1" ht="14.25"/>
    <row r="1218" s="6" customFormat="1" ht="14.25"/>
    <row r="1219" s="6" customFormat="1" ht="14.25"/>
    <row r="1220" s="6" customFormat="1" ht="14.25"/>
    <row r="1221" s="6" customFormat="1" ht="14.25"/>
    <row r="1222" s="6" customFormat="1" ht="14.25"/>
    <row r="1223" s="6" customFormat="1" ht="14.25"/>
    <row r="1224" s="6" customFormat="1" ht="14.25"/>
    <row r="1225" s="6" customFormat="1" ht="14.25"/>
    <row r="1226" s="6" customFormat="1" ht="14.25"/>
    <row r="1227" s="6" customFormat="1" ht="14.25"/>
    <row r="1228" s="6" customFormat="1" ht="14.25"/>
    <row r="1229" s="6" customFormat="1" ht="14.25"/>
    <row r="1230" s="6" customFormat="1" ht="14.25"/>
    <row r="1231" s="6" customFormat="1" ht="14.25"/>
    <row r="1232" s="6" customFormat="1" ht="14.25"/>
    <row r="1233" s="6" customFormat="1" ht="14.25"/>
    <row r="1234" s="6" customFormat="1" ht="14.25"/>
    <row r="1235" s="6" customFormat="1" ht="14.25"/>
    <row r="1236" s="6" customFormat="1" ht="14.25"/>
    <row r="1237" s="6" customFormat="1" ht="14.25"/>
    <row r="1238" s="6" customFormat="1" ht="14.25"/>
    <row r="1239" s="6" customFormat="1" ht="14.25"/>
    <row r="1240" s="6" customFormat="1" ht="14.25"/>
    <row r="1241" s="6" customFormat="1" ht="14.25"/>
    <row r="1242" s="6" customFormat="1" ht="14.25"/>
    <row r="1243" s="6" customFormat="1" ht="14.25"/>
    <row r="1244" s="6" customFormat="1" ht="14.25"/>
    <row r="1245" s="6" customFormat="1" ht="14.25"/>
    <row r="1246" s="6" customFormat="1" ht="14.25"/>
    <row r="1247" s="6" customFormat="1" ht="14.25"/>
    <row r="1248" s="6" customFormat="1" ht="14.25"/>
    <row r="1249" s="6" customFormat="1" ht="14.25"/>
    <row r="1250" s="6" customFormat="1" ht="14.25"/>
    <row r="1251" s="6" customFormat="1" ht="14.25"/>
    <row r="1252" s="6" customFormat="1" ht="14.25"/>
    <row r="1253" s="6" customFormat="1" ht="14.25"/>
    <row r="1254" s="6" customFormat="1" ht="14.25"/>
    <row r="1255" s="6" customFormat="1" ht="14.25"/>
    <row r="1256" s="6" customFormat="1" ht="14.25"/>
    <row r="1257" s="6" customFormat="1" ht="14.25"/>
    <row r="1258" s="6" customFormat="1" ht="14.25"/>
    <row r="1259" s="6" customFormat="1" ht="14.25"/>
    <row r="1260" s="6" customFormat="1" ht="14.25"/>
    <row r="1261" s="6" customFormat="1" ht="14.25"/>
    <row r="1262" s="6" customFormat="1" ht="14.25"/>
    <row r="1263" s="6" customFormat="1" ht="14.25"/>
    <row r="1264" s="6" customFormat="1" ht="14.25"/>
    <row r="1265" s="6" customFormat="1" ht="14.25"/>
    <row r="1266" s="6" customFormat="1" ht="14.25"/>
    <row r="1267" s="6" customFormat="1" ht="14.25"/>
    <row r="1268" s="6" customFormat="1" ht="14.25"/>
    <row r="1269" s="6" customFormat="1" ht="14.25"/>
    <row r="1270" s="6" customFormat="1" ht="14.25"/>
    <row r="1271" s="6" customFormat="1" ht="14.25"/>
    <row r="1272" s="6" customFormat="1" ht="14.25"/>
    <row r="1273" s="6" customFormat="1" ht="14.25"/>
    <row r="1274" s="6" customFormat="1" ht="14.25"/>
    <row r="1275" s="6" customFormat="1" ht="14.25"/>
    <row r="1276" s="6" customFormat="1" ht="14.25"/>
    <row r="1277" s="6" customFormat="1" ht="14.25"/>
    <row r="1278" s="6" customFormat="1" ht="14.25"/>
    <row r="1279" s="6" customFormat="1" ht="14.25"/>
    <row r="1280" s="6" customFormat="1" ht="14.25"/>
    <row r="1281" s="6" customFormat="1" ht="14.25"/>
    <row r="1282" s="6" customFormat="1" ht="14.25"/>
    <row r="1283" s="6" customFormat="1" ht="14.25"/>
    <row r="1284" s="6" customFormat="1" ht="14.25"/>
    <row r="1285" s="6" customFormat="1" ht="14.25"/>
    <row r="1286" s="6" customFormat="1" ht="14.25"/>
    <row r="1287" s="6" customFormat="1" ht="14.25"/>
    <row r="1288" s="6" customFormat="1" ht="14.25"/>
    <row r="1289" s="6" customFormat="1" ht="14.25"/>
    <row r="1290" s="6" customFormat="1" ht="14.25"/>
    <row r="1291" s="6" customFormat="1" ht="14.25"/>
    <row r="1292" s="6" customFormat="1" ht="14.25"/>
    <row r="1293" s="6" customFormat="1" ht="14.25"/>
    <row r="1294" s="6" customFormat="1" ht="14.25"/>
    <row r="1295" s="6" customFormat="1" ht="14.25"/>
    <row r="1296" s="6" customFormat="1" ht="14.25"/>
    <row r="1297" s="6" customFormat="1" ht="14.25"/>
    <row r="1298" s="6" customFormat="1" ht="14.25"/>
    <row r="1299" s="6" customFormat="1" ht="14.25"/>
    <row r="1300" s="6" customFormat="1" ht="14.25"/>
    <row r="1301" s="6" customFormat="1" ht="14.25"/>
    <row r="1302" s="6" customFormat="1" ht="14.25"/>
    <row r="1303" s="6" customFormat="1" ht="14.25"/>
    <row r="1304" s="6" customFormat="1" ht="14.25"/>
    <row r="1305" s="6" customFormat="1" ht="14.25"/>
    <row r="1306" s="6" customFormat="1" ht="14.25"/>
    <row r="1307" s="6" customFormat="1" ht="14.25"/>
    <row r="1308" s="6" customFormat="1" ht="14.25"/>
    <row r="1309" s="6" customFormat="1" ht="14.25"/>
    <row r="1310" s="6" customFormat="1" ht="14.25"/>
    <row r="1311" s="6" customFormat="1" ht="14.25"/>
    <row r="1312" s="6" customFormat="1" ht="14.25"/>
    <row r="1313" s="6" customFormat="1" ht="14.25"/>
    <row r="1314" s="6" customFormat="1" ht="14.25"/>
    <row r="1315" s="6" customFormat="1" ht="14.25"/>
    <row r="1316" s="6" customFormat="1" ht="14.25"/>
    <row r="1317" s="6" customFormat="1" ht="14.25"/>
    <row r="1318" s="6" customFormat="1" ht="14.25"/>
    <row r="1319" s="6" customFormat="1" ht="14.25"/>
    <row r="1320" s="6" customFormat="1" ht="14.25"/>
    <row r="1321" s="6" customFormat="1" ht="14.25"/>
    <row r="1322" s="6" customFormat="1" ht="14.25"/>
    <row r="1323" s="6" customFormat="1" ht="14.25"/>
    <row r="1324" s="6" customFormat="1" ht="14.25"/>
    <row r="1325" s="6" customFormat="1" ht="14.25"/>
    <row r="1326" s="6" customFormat="1" ht="14.25"/>
    <row r="1327" s="6" customFormat="1" ht="14.25"/>
    <row r="1328" s="6" customFormat="1" ht="14.25"/>
    <row r="1329" s="6" customFormat="1" ht="14.25"/>
    <row r="1330" s="6" customFormat="1" ht="14.25"/>
    <row r="1331" s="6" customFormat="1" ht="14.25"/>
    <row r="1332" s="6" customFormat="1" ht="14.25"/>
    <row r="1333" s="6" customFormat="1" ht="14.25"/>
    <row r="1334" s="6" customFormat="1" ht="14.25"/>
    <row r="1335" s="6" customFormat="1" ht="14.25"/>
    <row r="1336" s="6" customFormat="1" ht="14.25"/>
    <row r="1337" s="6" customFormat="1" ht="14.25"/>
    <row r="1338" s="6" customFormat="1" ht="14.25"/>
    <row r="1339" s="6" customFormat="1" ht="14.25"/>
    <row r="1340" s="6" customFormat="1" ht="14.25"/>
    <row r="1341" s="6" customFormat="1" ht="14.25"/>
    <row r="1342" s="6" customFormat="1" ht="14.25"/>
    <row r="1343" s="6" customFormat="1" ht="14.25"/>
    <row r="1344" s="6" customFormat="1" ht="14.25"/>
    <row r="1345" s="6" customFormat="1" ht="14.25"/>
    <row r="1346" s="6" customFormat="1" ht="14.25"/>
    <row r="1347" s="6" customFormat="1" ht="14.25"/>
    <row r="1348" s="6" customFormat="1" ht="14.25"/>
    <row r="1349" s="6" customFormat="1" ht="14.25"/>
    <row r="1350" s="6" customFormat="1" ht="14.25"/>
    <row r="1351" s="6" customFormat="1" ht="14.25"/>
    <row r="1352" s="6" customFormat="1" ht="14.25"/>
    <row r="1353" s="6" customFormat="1" ht="14.25"/>
    <row r="1354" s="6" customFormat="1" ht="14.25"/>
    <row r="1355" s="6" customFormat="1" ht="14.25"/>
    <row r="1356" s="6" customFormat="1" ht="14.25"/>
    <row r="1357" s="6" customFormat="1" ht="14.25"/>
    <row r="1358" s="6" customFormat="1" ht="14.25"/>
    <row r="1359" s="6" customFormat="1" ht="14.25"/>
    <row r="1360" s="6" customFormat="1" ht="14.25"/>
    <row r="1361" s="6" customFormat="1" ht="14.25"/>
    <row r="1362" s="6" customFormat="1" ht="14.25"/>
    <row r="1363" s="6" customFormat="1" ht="14.25"/>
    <row r="1364" s="6" customFormat="1" ht="14.25"/>
    <row r="1365" s="6" customFormat="1" ht="14.25"/>
    <row r="1366" s="6" customFormat="1" ht="14.25"/>
    <row r="1367" s="6" customFormat="1" ht="14.25"/>
    <row r="1368" s="6" customFormat="1" ht="14.25"/>
    <row r="1369" s="6" customFormat="1" ht="14.25"/>
    <row r="1370" s="6" customFormat="1" ht="14.25"/>
    <row r="1371" s="6" customFormat="1" ht="14.25"/>
    <row r="1372" s="6" customFormat="1" ht="14.25"/>
    <row r="1373" s="6" customFormat="1" ht="14.25"/>
    <row r="1374" s="6" customFormat="1" ht="14.25"/>
    <row r="1375" s="6" customFormat="1" ht="14.25"/>
    <row r="1376" s="6" customFormat="1" ht="14.25"/>
    <row r="1377" s="6" customFormat="1" ht="14.25"/>
    <row r="1378" s="6" customFormat="1" ht="14.25"/>
    <row r="1379" s="6" customFormat="1" ht="14.25"/>
    <row r="1380" s="6" customFormat="1" ht="14.25"/>
    <row r="1381" s="6" customFormat="1" ht="14.25"/>
    <row r="1382" s="6" customFormat="1" ht="14.25"/>
    <row r="1383" s="6" customFormat="1" ht="14.25"/>
    <row r="1384" s="6" customFormat="1" ht="14.25"/>
    <row r="1385" s="6" customFormat="1" ht="14.25"/>
    <row r="1386" s="6" customFormat="1" ht="14.25"/>
    <row r="1387" s="6" customFormat="1" ht="14.25"/>
    <row r="1388" s="6" customFormat="1" ht="14.25"/>
    <row r="1389" s="6" customFormat="1" ht="14.25"/>
    <row r="1390" s="6" customFormat="1" ht="14.25"/>
    <row r="1391" s="6" customFormat="1" ht="14.25"/>
    <row r="1392" s="6" customFormat="1" ht="14.25"/>
    <row r="1393" s="6" customFormat="1" ht="14.25"/>
    <row r="1394" s="6" customFormat="1" ht="14.25"/>
    <row r="1395" s="6" customFormat="1" ht="14.25"/>
    <row r="1396" s="6" customFormat="1" ht="14.25"/>
    <row r="1397" s="6" customFormat="1" ht="14.25"/>
    <row r="1398" s="6" customFormat="1" ht="14.25"/>
    <row r="1399" s="6" customFormat="1" ht="14.25"/>
    <row r="1400" s="6" customFormat="1" ht="14.25"/>
    <row r="1401" s="6" customFormat="1" ht="14.25"/>
    <row r="1402" s="6" customFormat="1" ht="14.25"/>
    <row r="1403" s="6" customFormat="1" ht="14.25"/>
    <row r="1404" s="6" customFormat="1" ht="14.25"/>
    <row r="1405" s="6" customFormat="1" ht="14.25"/>
    <row r="1406" s="6" customFormat="1" ht="14.25"/>
    <row r="1407" s="6" customFormat="1" ht="14.25"/>
    <row r="1408" s="6" customFormat="1" ht="14.25"/>
    <row r="1409" s="6" customFormat="1" ht="14.25"/>
    <row r="1410" s="6" customFormat="1" ht="14.25"/>
    <row r="1411" s="6" customFormat="1" ht="14.25"/>
    <row r="1412" s="6" customFormat="1" ht="14.25"/>
    <row r="1413" s="6" customFormat="1" ht="14.25"/>
    <row r="1414" s="6" customFormat="1" ht="14.25"/>
    <row r="1415" s="6" customFormat="1" ht="14.25"/>
    <row r="1416" s="6" customFormat="1" ht="14.25"/>
    <row r="1417" s="6" customFormat="1" ht="14.25"/>
    <row r="1418" s="6" customFormat="1" ht="14.25"/>
    <row r="1419" s="6" customFormat="1" ht="14.25"/>
    <row r="1420" s="6" customFormat="1" ht="14.25"/>
    <row r="1421" s="6" customFormat="1" ht="14.25"/>
    <row r="1422" s="6" customFormat="1" ht="14.25"/>
    <row r="1423" s="6" customFormat="1" ht="14.25"/>
    <row r="1424" s="6" customFormat="1" ht="14.25"/>
    <row r="1425" s="6" customFormat="1" ht="14.25"/>
    <row r="1426" s="6" customFormat="1" ht="14.25"/>
    <row r="1427" s="6" customFormat="1" ht="14.25"/>
    <row r="1428" s="6" customFormat="1" ht="14.25"/>
    <row r="1429" s="6" customFormat="1" ht="14.25"/>
    <row r="1430" s="6" customFormat="1" ht="14.25"/>
    <row r="1431" s="6" customFormat="1" ht="14.25"/>
    <row r="1432" s="6" customFormat="1" ht="14.25"/>
    <row r="1433" s="6" customFormat="1" ht="14.25"/>
    <row r="1434" s="6" customFormat="1" ht="14.25"/>
    <row r="1435" s="6" customFormat="1" ht="14.25"/>
    <row r="1436" s="6" customFormat="1" ht="14.25"/>
    <row r="1437" s="6" customFormat="1" ht="14.25"/>
    <row r="1438" s="6" customFormat="1" ht="14.25"/>
    <row r="1439" s="6" customFormat="1" ht="14.25"/>
    <row r="1440" s="6" customFormat="1" ht="14.25"/>
    <row r="1441" s="6" customFormat="1" ht="14.25"/>
    <row r="1442" s="6" customFormat="1" ht="14.25"/>
    <row r="1443" s="6" customFormat="1" ht="14.25"/>
    <row r="1444" s="6" customFormat="1" ht="14.25"/>
    <row r="1445" s="6" customFormat="1" ht="14.25"/>
    <row r="1446" s="6" customFormat="1" ht="14.25"/>
    <row r="1447" s="6" customFormat="1" ht="14.25"/>
    <row r="1448" s="6" customFormat="1" ht="14.25"/>
    <row r="1449" s="6" customFormat="1" ht="14.25"/>
    <row r="1450" s="6" customFormat="1" ht="14.25"/>
    <row r="1451" s="6" customFormat="1" ht="14.25"/>
    <row r="1452" s="6" customFormat="1" ht="14.25"/>
    <row r="1453" s="6" customFormat="1" ht="14.25"/>
    <row r="1454" s="6" customFormat="1" ht="14.25"/>
    <row r="1455" s="6" customFormat="1" ht="14.25"/>
    <row r="1456" s="6" customFormat="1" ht="14.25"/>
    <row r="1457" s="6" customFormat="1" ht="14.25"/>
    <row r="1458" s="6" customFormat="1" ht="14.25"/>
    <row r="1459" s="6" customFormat="1" ht="14.25"/>
    <row r="1460" s="6" customFormat="1" ht="14.25"/>
    <row r="1461" s="6" customFormat="1" ht="14.25"/>
    <row r="1462" s="6" customFormat="1" ht="14.25"/>
    <row r="1463" s="6" customFormat="1" ht="14.25"/>
    <row r="1464" s="6" customFormat="1" ht="14.25"/>
    <row r="1465" s="6" customFormat="1" ht="14.25"/>
    <row r="1466" s="6" customFormat="1" ht="14.25"/>
    <row r="1467" s="6" customFormat="1" ht="14.25"/>
    <row r="1468" s="6" customFormat="1" ht="14.25"/>
    <row r="1469" s="6" customFormat="1" ht="14.25"/>
    <row r="1470" s="6" customFormat="1" ht="14.25"/>
    <row r="1471" s="6" customFormat="1" ht="14.25"/>
    <row r="1472" s="6" customFormat="1" ht="14.25"/>
    <row r="1473" s="6" customFormat="1" ht="14.25"/>
    <row r="1474" s="6" customFormat="1" ht="14.25"/>
    <row r="1475" s="6" customFormat="1" ht="14.25"/>
    <row r="1476" s="6" customFormat="1" ht="14.25"/>
    <row r="1477" s="6" customFormat="1" ht="14.25"/>
    <row r="1478" s="6" customFormat="1" ht="14.25"/>
    <row r="1479" s="6" customFormat="1" ht="14.25"/>
    <row r="1480" s="6" customFormat="1" ht="14.25"/>
    <row r="1481" s="6" customFormat="1" ht="14.25"/>
    <row r="1482" s="6" customFormat="1" ht="14.25"/>
    <row r="1483" s="6" customFormat="1" ht="14.25"/>
    <row r="1484" s="6" customFormat="1" ht="14.25"/>
    <row r="1485" s="6" customFormat="1" ht="14.25"/>
    <row r="1486" s="6" customFormat="1" ht="14.25"/>
    <row r="1487" s="6" customFormat="1" ht="14.25"/>
    <row r="1488" s="6" customFormat="1" ht="14.25"/>
    <row r="1489" s="6" customFormat="1" ht="14.25"/>
    <row r="1490" s="6" customFormat="1" ht="14.25"/>
    <row r="1491" s="6" customFormat="1" ht="14.25"/>
    <row r="1492" s="6" customFormat="1" ht="14.25"/>
    <row r="1493" s="6" customFormat="1" ht="14.25"/>
    <row r="1494" s="6" customFormat="1" ht="14.25"/>
    <row r="1495" s="6" customFormat="1" ht="14.25"/>
    <row r="1496" s="6" customFormat="1" ht="14.25"/>
    <row r="1497" s="6" customFormat="1" ht="14.25"/>
    <row r="1498" s="6" customFormat="1" ht="14.25"/>
    <row r="1499" s="6" customFormat="1" ht="14.25"/>
    <row r="1500" s="6" customFormat="1" ht="14.25"/>
    <row r="1501" s="6" customFormat="1" ht="14.25"/>
    <row r="1502" s="6" customFormat="1" ht="14.25"/>
    <row r="1503" s="6" customFormat="1" ht="14.25"/>
    <row r="1504" s="6" customFormat="1" ht="14.25"/>
    <row r="1505" s="6" customFormat="1" ht="14.25"/>
    <row r="1506" s="6" customFormat="1" ht="14.25"/>
    <row r="1507" s="6" customFormat="1" ht="14.25"/>
    <row r="1508" s="6" customFormat="1" ht="14.25"/>
    <row r="1509" s="6" customFormat="1" ht="14.25"/>
    <row r="1510" s="6" customFormat="1" ht="14.25"/>
    <row r="1511" s="6" customFormat="1" ht="14.25"/>
    <row r="1512" s="6" customFormat="1" ht="14.25"/>
    <row r="1513" s="6" customFormat="1" ht="14.25"/>
    <row r="1514" s="6" customFormat="1" ht="14.25"/>
    <row r="1515" s="6" customFormat="1" ht="14.25"/>
    <row r="1516" s="6" customFormat="1" ht="14.25"/>
    <row r="1517" s="6" customFormat="1" ht="14.25"/>
    <row r="1518" s="6" customFormat="1" ht="14.25"/>
    <row r="1519" s="6" customFormat="1" ht="14.25"/>
    <row r="1520" s="6" customFormat="1" ht="14.25"/>
    <row r="1521" s="6" customFormat="1" ht="14.25"/>
    <row r="1522" s="6" customFormat="1" ht="14.25"/>
    <row r="1523" s="6" customFormat="1" ht="14.25"/>
    <row r="1524" s="6" customFormat="1" ht="14.25"/>
    <row r="1525" s="6" customFormat="1" ht="14.25"/>
    <row r="1526" s="6" customFormat="1" ht="14.25"/>
    <row r="1527" s="6" customFormat="1" ht="14.25"/>
    <row r="1528" s="6" customFormat="1" ht="14.25"/>
    <row r="1529" s="6" customFormat="1" ht="14.25"/>
    <row r="1530" s="6" customFormat="1" ht="14.25"/>
    <row r="1531" s="6" customFormat="1" ht="14.25"/>
    <row r="1532" s="6" customFormat="1" ht="14.25"/>
    <row r="1533" s="6" customFormat="1" ht="14.25"/>
    <row r="1534" s="6" customFormat="1" ht="14.25"/>
    <row r="1535" s="6" customFormat="1" ht="14.25"/>
    <row r="1536" s="6" customFormat="1" ht="14.25"/>
    <row r="1537" s="6" customFormat="1" ht="14.25"/>
    <row r="1538" s="6" customFormat="1" ht="14.25"/>
    <row r="1539" s="6" customFormat="1" ht="14.25"/>
    <row r="1540" s="6" customFormat="1" ht="14.25"/>
    <row r="1541" s="6" customFormat="1" ht="14.25"/>
    <row r="1542" s="6" customFormat="1" ht="14.25"/>
    <row r="1543" s="6" customFormat="1" ht="14.25"/>
    <row r="1544" s="6" customFormat="1" ht="14.25"/>
    <row r="1545" s="6" customFormat="1" ht="14.25"/>
    <row r="1546" s="6" customFormat="1" ht="14.25"/>
    <row r="1547" s="6" customFormat="1" ht="14.25"/>
    <row r="1548" s="6" customFormat="1" ht="14.25"/>
    <row r="1549" s="6" customFormat="1" ht="14.25"/>
    <row r="1550" s="6" customFormat="1" ht="14.25"/>
    <row r="1551" s="6" customFormat="1" ht="14.25"/>
    <row r="1552" s="6" customFormat="1" ht="14.25"/>
    <row r="1553" s="6" customFormat="1" ht="14.25"/>
    <row r="1554" s="6" customFormat="1" ht="14.25"/>
    <row r="1555" s="6" customFormat="1" ht="14.25"/>
    <row r="1556" s="6" customFormat="1" ht="14.25"/>
    <row r="1557" s="6" customFormat="1" ht="14.25"/>
    <row r="1558" s="6" customFormat="1" ht="14.25"/>
    <row r="1559" s="6" customFormat="1" ht="14.25"/>
    <row r="1560" s="6" customFormat="1" ht="14.25"/>
    <row r="1561" s="6" customFormat="1" ht="14.25"/>
    <row r="1562" s="6" customFormat="1" ht="14.25"/>
    <row r="1563" s="6" customFormat="1" ht="14.25"/>
    <row r="1564" s="6" customFormat="1" ht="14.25"/>
    <row r="1565" s="6" customFormat="1" ht="14.25"/>
    <row r="1566" s="6" customFormat="1" ht="14.25"/>
    <row r="1567" s="6" customFormat="1" ht="14.25"/>
    <row r="1568" s="6" customFormat="1" ht="14.25"/>
    <row r="1569" s="6" customFormat="1" ht="14.25"/>
    <row r="1570" s="6" customFormat="1" ht="14.25"/>
    <row r="1571" s="6" customFormat="1" ht="14.25"/>
  </sheetData>
  <sheetProtection/>
  <mergeCells count="19">
    <mergeCell ref="D16:F16"/>
    <mergeCell ref="G41:G42"/>
    <mergeCell ref="G36:G39"/>
    <mergeCell ref="A9:B9"/>
    <mergeCell ref="A2:G2"/>
    <mergeCell ref="A3:G3"/>
    <mergeCell ref="G19:G21"/>
    <mergeCell ref="G33:G35"/>
    <mergeCell ref="B25:B26"/>
    <mergeCell ref="A4:G4"/>
    <mergeCell ref="A1:G1"/>
    <mergeCell ref="B19:B21"/>
    <mergeCell ref="B29:B32"/>
    <mergeCell ref="B41:B42"/>
    <mergeCell ref="G29:G32"/>
    <mergeCell ref="G25:G28"/>
    <mergeCell ref="G22:G24"/>
    <mergeCell ref="A6:G7"/>
    <mergeCell ref="B37:B39"/>
  </mergeCells>
  <printOptions horizontalCentered="1"/>
  <pageMargins left="0" right="0" top="0.5" bottom="0.5" header="0.5" footer="0.5"/>
  <pageSetup fitToHeight="2" fitToWidth="1" horizontalDpi="600" verticalDpi="600" orientation="landscape" scale="76" r:id="rId4"/>
  <headerFooter alignWithMargins="0">
    <oddFooter>&amp;R&amp;P</oddFooter>
  </headerFooter>
  <rowBreaks count="1" manualBreakCount="1">
    <brk id="56" max="6"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46">
      <selection activeCell="F32" sqref="F32"/>
    </sheetView>
  </sheetViews>
  <sheetFormatPr defaultColWidth="9.140625" defaultRowHeight="12.75"/>
  <cols>
    <col min="1" max="1" width="35.28125" style="0" bestFit="1" customWidth="1"/>
    <col min="2" max="2" width="16.8515625" style="91" customWidth="1"/>
    <col min="3" max="3" width="17.8515625" style="91" customWidth="1"/>
    <col min="4" max="4" width="17.140625" style="91" customWidth="1"/>
    <col min="5" max="5" width="17.8515625" style="91" customWidth="1"/>
    <col min="6" max="6" width="14.8515625" style="0" bestFit="1" customWidth="1"/>
  </cols>
  <sheetData>
    <row r="1" spans="1:5" ht="15.75">
      <c r="A1" s="149" t="s">
        <v>60</v>
      </c>
      <c r="B1" s="149"/>
      <c r="C1" s="149"/>
      <c r="D1" s="149"/>
      <c r="E1" s="149"/>
    </row>
    <row r="2" spans="1:5" ht="15.75">
      <c r="A2" s="150" t="s">
        <v>61</v>
      </c>
      <c r="B2" s="150"/>
      <c r="C2" s="150"/>
      <c r="D2" s="150"/>
      <c r="E2" s="150"/>
    </row>
    <row r="3" spans="1:5" ht="12.75">
      <c r="A3" s="71"/>
      <c r="B3" s="71"/>
      <c r="C3" s="71"/>
      <c r="D3" s="71"/>
      <c r="E3" s="71"/>
    </row>
    <row r="4" spans="1:5" ht="12.75">
      <c r="A4" s="72"/>
      <c r="B4" s="73" t="s">
        <v>62</v>
      </c>
      <c r="C4" s="73" t="s">
        <v>63</v>
      </c>
      <c r="D4" s="73" t="s">
        <v>64</v>
      </c>
      <c r="E4" s="73" t="s">
        <v>65</v>
      </c>
    </row>
    <row r="5" spans="1:5" ht="12.75">
      <c r="A5" s="74"/>
      <c r="B5" s="75" t="s">
        <v>66</v>
      </c>
      <c r="C5" s="75" t="s">
        <v>67</v>
      </c>
      <c r="D5" s="75" t="s">
        <v>67</v>
      </c>
      <c r="E5" s="76" t="s">
        <v>68</v>
      </c>
    </row>
    <row r="6" spans="1:5" ht="12.75">
      <c r="A6" s="77" t="s">
        <v>69</v>
      </c>
      <c r="B6" s="78" t="s">
        <v>70</v>
      </c>
      <c r="C6" s="78" t="s">
        <v>71</v>
      </c>
      <c r="D6" s="79" t="s">
        <v>72</v>
      </c>
      <c r="E6" s="79" t="s">
        <v>73</v>
      </c>
    </row>
    <row r="7" spans="1:5" ht="12.75">
      <c r="A7" s="80" t="s">
        <v>74</v>
      </c>
      <c r="B7" s="73"/>
      <c r="C7" s="73"/>
      <c r="D7" s="73"/>
      <c r="E7" s="73"/>
    </row>
    <row r="8" spans="1:5" ht="12.75">
      <c r="A8" s="74" t="s">
        <v>75</v>
      </c>
      <c r="B8" s="81"/>
      <c r="C8" s="81"/>
      <c r="D8" s="81">
        <v>0</v>
      </c>
      <c r="E8" s="81">
        <f>SUM(B8:D8)</f>
        <v>0</v>
      </c>
    </row>
    <row r="9" spans="1:5" ht="12.75">
      <c r="A9" s="74" t="s">
        <v>76</v>
      </c>
      <c r="B9" s="81"/>
      <c r="C9" s="81"/>
      <c r="D9" s="82">
        <v>0</v>
      </c>
      <c r="E9" s="81">
        <f>SUM(B9:D9)</f>
        <v>0</v>
      </c>
    </row>
    <row r="10" spans="1:5" ht="12.75">
      <c r="A10" s="83" t="s">
        <v>77</v>
      </c>
      <c r="B10" s="84">
        <f>SUM(B8:B9)</f>
        <v>0</v>
      </c>
      <c r="C10" s="84">
        <f>SUM(C8:C9)</f>
        <v>0</v>
      </c>
      <c r="D10" s="84">
        <v>0</v>
      </c>
      <c r="E10" s="84">
        <f>SUM(E8:E9)</f>
        <v>0</v>
      </c>
    </row>
    <row r="11" spans="1:5" ht="12.75">
      <c r="A11" s="85" t="s">
        <v>78</v>
      </c>
      <c r="B11" s="81"/>
      <c r="C11" s="81"/>
      <c r="D11" s="81"/>
      <c r="E11" s="81"/>
    </row>
    <row r="12" spans="1:5" ht="12.75">
      <c r="A12" s="74" t="s">
        <v>79</v>
      </c>
      <c r="B12" s="81"/>
      <c r="C12" s="81"/>
      <c r="D12" s="82">
        <v>0</v>
      </c>
      <c r="E12" s="81">
        <f aca="true" t="shared" si="0" ref="E12:E18">SUM(B12:D12)</f>
        <v>0</v>
      </c>
    </row>
    <row r="13" spans="1:5" ht="12.75">
      <c r="A13" s="74" t="s">
        <v>80</v>
      </c>
      <c r="B13" s="81"/>
      <c r="C13" s="81"/>
      <c r="D13" s="82"/>
      <c r="E13" s="81">
        <f t="shared" si="0"/>
        <v>0</v>
      </c>
    </row>
    <row r="14" spans="1:5" ht="12.75">
      <c r="A14" s="74" t="s">
        <v>81</v>
      </c>
      <c r="B14" s="81"/>
      <c r="C14" s="81"/>
      <c r="D14" s="82"/>
      <c r="E14" s="81">
        <f t="shared" si="0"/>
        <v>0</v>
      </c>
    </row>
    <row r="15" spans="1:5" ht="12.75">
      <c r="A15" s="74" t="s">
        <v>82</v>
      </c>
      <c r="B15" s="81"/>
      <c r="C15" s="81"/>
      <c r="D15" s="82">
        <v>0</v>
      </c>
      <c r="E15" s="81">
        <f t="shared" si="0"/>
        <v>0</v>
      </c>
    </row>
    <row r="16" spans="1:5" ht="12.75">
      <c r="A16" s="74" t="s">
        <v>83</v>
      </c>
      <c r="B16" s="81"/>
      <c r="C16" s="82"/>
      <c r="D16" s="82">
        <v>0</v>
      </c>
      <c r="E16" s="81">
        <f t="shared" si="0"/>
        <v>0</v>
      </c>
    </row>
    <row r="17" spans="1:5" ht="12.75">
      <c r="A17" s="74" t="s">
        <v>84</v>
      </c>
      <c r="B17" s="81"/>
      <c r="C17" s="81"/>
      <c r="D17" s="82">
        <v>0</v>
      </c>
      <c r="E17" s="81">
        <f t="shared" si="0"/>
        <v>0</v>
      </c>
    </row>
    <row r="18" spans="1:5" ht="12.75">
      <c r="A18" s="74" t="s">
        <v>85</v>
      </c>
      <c r="B18" s="81"/>
      <c r="C18" s="81"/>
      <c r="D18" s="82">
        <v>0</v>
      </c>
      <c r="E18" s="81">
        <f t="shared" si="0"/>
        <v>0</v>
      </c>
    </row>
    <row r="19" spans="1:5" ht="12.75">
      <c r="A19" s="83" t="s">
        <v>86</v>
      </c>
      <c r="B19" s="84"/>
      <c r="C19" s="84">
        <f>SUM(C12:C18)</f>
        <v>0</v>
      </c>
      <c r="D19" s="84">
        <f>SUM(D12:D18)</f>
        <v>0</v>
      </c>
      <c r="E19" s="84">
        <f>SUM(E12:E18)</f>
        <v>0</v>
      </c>
    </row>
    <row r="20" spans="1:5" ht="12.75">
      <c r="A20" s="86"/>
      <c r="B20" s="81"/>
      <c r="C20" s="81"/>
      <c r="D20" s="81"/>
      <c r="E20" s="81"/>
    </row>
    <row r="21" spans="1:5" ht="12.75">
      <c r="A21" s="74" t="s">
        <v>87</v>
      </c>
      <c r="B21" s="81">
        <f>SUM(B10-B19)</f>
        <v>0</v>
      </c>
      <c r="C21" s="81">
        <f>SUM(C10-C19)</f>
        <v>0</v>
      </c>
      <c r="D21" s="81">
        <f>SUM(D10-D19)</f>
        <v>0</v>
      </c>
      <c r="E21" s="81">
        <f>SUM(E10-E19)</f>
        <v>0</v>
      </c>
    </row>
    <row r="22" spans="1:5" ht="12.75">
      <c r="A22" s="74"/>
      <c r="B22" s="81"/>
      <c r="C22" s="81"/>
      <c r="D22" s="81"/>
      <c r="E22" s="81"/>
    </row>
    <row r="23" spans="1:5" ht="12.75">
      <c r="A23" s="74" t="s">
        <v>88</v>
      </c>
      <c r="B23" s="81">
        <v>0</v>
      </c>
      <c r="C23" s="81"/>
      <c r="D23" s="81"/>
      <c r="E23" s="81">
        <f>SUM(B23:D23)</f>
        <v>0</v>
      </c>
    </row>
    <row r="24" spans="1:5" ht="12.75">
      <c r="A24" s="74" t="s">
        <v>89</v>
      </c>
      <c r="B24" s="81"/>
      <c r="C24" s="81"/>
      <c r="D24" s="81">
        <v>0</v>
      </c>
      <c r="E24" s="81">
        <f>SUM(B24:D24)</f>
        <v>0</v>
      </c>
    </row>
    <row r="25" spans="1:5" ht="12.75">
      <c r="A25" s="74"/>
      <c r="B25" s="81"/>
      <c r="C25" s="81"/>
      <c r="D25" s="82" t="s">
        <v>90</v>
      </c>
      <c r="E25" s="81"/>
    </row>
    <row r="26" spans="1:5" ht="12.75">
      <c r="A26" s="74" t="s">
        <v>91</v>
      </c>
      <c r="B26" s="81">
        <f>SUM(B21:B24)</f>
        <v>0</v>
      </c>
      <c r="C26" s="81">
        <f>SUM(C21:C24)</f>
        <v>0</v>
      </c>
      <c r="D26" s="81">
        <f>SUM(D21:D24)</f>
        <v>0</v>
      </c>
      <c r="E26" s="81">
        <f>SUM(E21:E24)</f>
        <v>0</v>
      </c>
    </row>
    <row r="27" spans="1:5" ht="12.75">
      <c r="A27" s="74"/>
      <c r="B27" s="81"/>
      <c r="C27" s="81"/>
      <c r="D27" s="81"/>
      <c r="E27" s="81"/>
    </row>
    <row r="28" spans="1:5" ht="12.75">
      <c r="A28" s="74" t="s">
        <v>92</v>
      </c>
      <c r="B28" s="81"/>
      <c r="C28" s="81"/>
      <c r="D28" s="81"/>
      <c r="E28" s="81">
        <f>SUM(B28:D28)</f>
        <v>0</v>
      </c>
    </row>
    <row r="29" spans="1:5" ht="12.75">
      <c r="A29" s="74"/>
      <c r="B29" s="81"/>
      <c r="C29" s="81"/>
      <c r="D29" s="81"/>
      <c r="E29" s="81"/>
    </row>
    <row r="30" spans="1:5" ht="12.75">
      <c r="A30" s="74" t="s">
        <v>93</v>
      </c>
      <c r="B30" s="81">
        <f>SUM(B26:B28)</f>
        <v>0</v>
      </c>
      <c r="C30" s="81"/>
      <c r="D30" s="81"/>
      <c r="E30" s="81">
        <f>SUM(E26:E28)</f>
        <v>0</v>
      </c>
    </row>
    <row r="31" spans="1:5" ht="12.75">
      <c r="A31" s="74"/>
      <c r="B31" s="81"/>
      <c r="C31" s="81"/>
      <c r="D31" s="81"/>
      <c r="E31" s="81"/>
    </row>
    <row r="32" spans="1:6" ht="12.75">
      <c r="A32" s="74" t="s">
        <v>94</v>
      </c>
      <c r="B32" s="81"/>
      <c r="C32" s="81"/>
      <c r="D32" s="81"/>
      <c r="E32" s="81"/>
      <c r="F32" s="87" t="s">
        <v>95</v>
      </c>
    </row>
    <row r="33" spans="1:6" ht="12.75">
      <c r="A33" s="74" t="s">
        <v>96</v>
      </c>
      <c r="B33" s="82"/>
      <c r="C33" s="81"/>
      <c r="D33" s="82"/>
      <c r="E33" s="81">
        <f>+B33+C33+D33</f>
        <v>0</v>
      </c>
      <c r="F33" s="88">
        <f>+E33-B33-C33-D33</f>
        <v>0</v>
      </c>
    </row>
    <row r="34" spans="1:6" ht="12.75">
      <c r="A34" s="74" t="s">
        <v>97</v>
      </c>
      <c r="B34" s="89">
        <f>(+B19-B24)*0.03</f>
        <v>0</v>
      </c>
      <c r="C34" s="89"/>
      <c r="D34" s="89"/>
      <c r="E34" s="89">
        <f>(+E19-E24)*0.03</f>
        <v>0</v>
      </c>
      <c r="F34" s="88">
        <f>+E34-B34-C34-D34</f>
        <v>0</v>
      </c>
    </row>
    <row r="35" spans="1:6" ht="12.75">
      <c r="A35" s="74" t="s">
        <v>98</v>
      </c>
      <c r="B35" s="81">
        <f>+(B19-B24)*0.02</f>
        <v>0</v>
      </c>
      <c r="C35" s="81"/>
      <c r="D35" s="81"/>
      <c r="E35" s="81">
        <f>+(E19-E24)*0.02</f>
        <v>0</v>
      </c>
      <c r="F35" s="88">
        <f>+E35-B35-C35-D35</f>
        <v>0</v>
      </c>
    </row>
    <row r="36" spans="1:6" ht="12.75">
      <c r="A36" s="74" t="s">
        <v>99</v>
      </c>
      <c r="B36" s="81"/>
      <c r="C36" s="81"/>
      <c r="D36" s="81"/>
      <c r="E36" s="81">
        <f>+B36+C36+D36</f>
        <v>0</v>
      </c>
      <c r="F36" s="88">
        <f>+E36-B36-C36-D36</f>
        <v>0</v>
      </c>
    </row>
    <row r="37" spans="1:6" ht="12.75">
      <c r="A37" s="77" t="s">
        <v>100</v>
      </c>
      <c r="B37" s="90">
        <f>+B30-B33-B34-B35-B36</f>
        <v>0</v>
      </c>
      <c r="C37" s="90"/>
      <c r="D37" s="90"/>
      <c r="E37" s="90">
        <f>+E30-E33-E34-E35-E36</f>
        <v>0</v>
      </c>
      <c r="F37" s="88">
        <f>+E37-B37-C37-D37</f>
        <v>0</v>
      </c>
    </row>
    <row r="46" ht="13.5" customHeight="1"/>
  </sheetData>
  <sheetProtection/>
  <mergeCells count="2">
    <mergeCell ref="A1:E1"/>
    <mergeCell ref="A2:E2"/>
  </mergeCells>
  <printOptions horizontalCentered="1"/>
  <pageMargins left="0" right="0" top="0.34" bottom="0.21" header="0.5" footer="0.5"/>
  <pageSetup fitToHeight="1" fitToWidth="1" horizontalDpi="1200" verticalDpi="1200" orientation="landscape" scale="97"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dimension ref="A2:H85"/>
  <sheetViews>
    <sheetView tabSelected="1" zoomScalePageLayoutView="0" workbookViewId="0" topLeftCell="A1">
      <selection activeCell="K18" sqref="K18"/>
    </sheetView>
  </sheetViews>
  <sheetFormatPr defaultColWidth="9.140625" defaultRowHeight="12.75"/>
  <cols>
    <col min="1" max="1" width="5.8515625" style="0" customWidth="1"/>
    <col min="2" max="2" width="4.7109375" style="0" customWidth="1"/>
    <col min="3" max="3" width="34.7109375" style="0" customWidth="1"/>
    <col min="4" max="4" width="18.00390625" style="0" customWidth="1"/>
    <col min="8" max="8" width="5.421875" style="0" customWidth="1"/>
  </cols>
  <sheetData>
    <row r="2" ht="18.75">
      <c r="A2" s="92"/>
    </row>
    <row r="3" ht="18.75">
      <c r="A3" s="92"/>
    </row>
    <row r="4" ht="18.75">
      <c r="A4" s="92"/>
    </row>
    <row r="5" ht="18.75">
      <c r="A5" s="92"/>
    </row>
    <row r="6" ht="15.75">
      <c r="A6" s="93"/>
    </row>
    <row r="7" ht="15.75">
      <c r="A7" s="93"/>
    </row>
    <row r="8" ht="15.75">
      <c r="A8" s="93"/>
    </row>
    <row r="9" ht="15.75">
      <c r="A9" s="93"/>
    </row>
    <row r="10" ht="15.75">
      <c r="A10" s="93"/>
    </row>
    <row r="11" ht="16.5" thickBot="1">
      <c r="A11" s="93"/>
    </row>
    <row r="12" spans="1:8" ht="15.75">
      <c r="A12" s="94"/>
      <c r="B12" s="95"/>
      <c r="C12" s="95"/>
      <c r="D12" s="95"/>
      <c r="E12" s="95"/>
      <c r="F12" s="95"/>
      <c r="G12" s="95"/>
      <c r="H12" s="96"/>
    </row>
    <row r="13" spans="1:8" ht="15.75">
      <c r="A13" s="97"/>
      <c r="B13" s="1"/>
      <c r="C13" s="1"/>
      <c r="D13" s="1"/>
      <c r="E13" s="1"/>
      <c r="F13" s="1"/>
      <c r="G13" s="1"/>
      <c r="H13" s="98"/>
    </row>
    <row r="14" spans="1:8" ht="15.75">
      <c r="A14" s="97"/>
      <c r="B14" s="1"/>
      <c r="C14" s="1"/>
      <c r="D14" s="1"/>
      <c r="E14" s="1"/>
      <c r="F14" s="1"/>
      <c r="G14" s="1"/>
      <c r="H14" s="98"/>
    </row>
    <row r="15" spans="1:8" ht="15.75">
      <c r="A15" s="97"/>
      <c r="B15" s="1"/>
      <c r="C15" s="1"/>
      <c r="D15" s="1"/>
      <c r="E15" s="1"/>
      <c r="F15" s="1"/>
      <c r="G15" s="1"/>
      <c r="H15" s="98"/>
    </row>
    <row r="16" spans="1:8" ht="12.75">
      <c r="A16" s="99"/>
      <c r="B16" s="1"/>
      <c r="C16" s="1"/>
      <c r="D16" s="1"/>
      <c r="E16" s="1"/>
      <c r="F16" s="1"/>
      <c r="G16" s="1"/>
      <c r="H16" s="98"/>
    </row>
    <row r="17" spans="1:8" ht="15.75">
      <c r="A17" s="97"/>
      <c r="B17" s="1"/>
      <c r="C17" s="1"/>
      <c r="D17" s="1"/>
      <c r="E17" s="1"/>
      <c r="F17" s="1"/>
      <c r="G17" s="1"/>
      <c r="H17" s="98"/>
    </row>
    <row r="18" spans="1:8" ht="15.75">
      <c r="A18" s="97"/>
      <c r="B18" s="1"/>
      <c r="C18" s="1"/>
      <c r="D18" s="1"/>
      <c r="E18" s="1"/>
      <c r="F18" s="1"/>
      <c r="G18" s="1"/>
      <c r="H18" s="98"/>
    </row>
    <row r="19" spans="1:8" ht="15.75">
      <c r="A19" s="97"/>
      <c r="B19" s="1"/>
      <c r="C19" s="1"/>
      <c r="D19" s="1"/>
      <c r="E19" s="1"/>
      <c r="F19" s="1"/>
      <c r="G19" s="1"/>
      <c r="H19" s="98"/>
    </row>
    <row r="20" spans="1:8" ht="15.75">
      <c r="A20" s="97"/>
      <c r="B20" s="1"/>
      <c r="C20" s="1"/>
      <c r="D20" s="1"/>
      <c r="E20" s="1"/>
      <c r="F20" s="1"/>
      <c r="G20" s="1"/>
      <c r="H20" s="98"/>
    </row>
    <row r="21" spans="1:8" ht="15.75">
      <c r="A21" s="97"/>
      <c r="B21" s="1"/>
      <c r="C21" s="1"/>
      <c r="D21" s="1"/>
      <c r="E21" s="1"/>
      <c r="F21" s="1"/>
      <c r="G21" s="1"/>
      <c r="H21" s="98"/>
    </row>
    <row r="22" spans="1:8" ht="15.75">
      <c r="A22" s="97"/>
      <c r="B22" s="1"/>
      <c r="C22" s="1"/>
      <c r="D22" s="1"/>
      <c r="E22" s="1"/>
      <c r="F22" s="1"/>
      <c r="G22" s="1"/>
      <c r="H22" s="98"/>
    </row>
    <row r="23" spans="1:8" ht="15.75">
      <c r="A23" s="97"/>
      <c r="B23" s="1"/>
      <c r="C23" s="1"/>
      <c r="D23" s="100" t="s">
        <v>101</v>
      </c>
      <c r="E23" s="100"/>
      <c r="F23" s="1"/>
      <c r="G23" s="1"/>
      <c r="H23" s="98"/>
    </row>
    <row r="24" spans="1:8" ht="15.75">
      <c r="A24" s="97"/>
      <c r="B24" s="1"/>
      <c r="C24" s="1"/>
      <c r="D24" s="100" t="s">
        <v>102</v>
      </c>
      <c r="E24" s="100"/>
      <c r="F24" s="1"/>
      <c r="G24" s="1"/>
      <c r="H24" s="98"/>
    </row>
    <row r="25" spans="1:8" ht="15.75">
      <c r="A25" s="97" t="s">
        <v>103</v>
      </c>
      <c r="B25" s="1"/>
      <c r="C25" s="1"/>
      <c r="D25" s="1"/>
      <c r="E25" s="1"/>
      <c r="F25" s="1"/>
      <c r="G25" s="1"/>
      <c r="H25" s="98"/>
    </row>
    <row r="26" spans="1:8" ht="15.75">
      <c r="A26" s="97"/>
      <c r="B26" s="1"/>
      <c r="C26" s="1"/>
      <c r="D26" s="1"/>
      <c r="E26" s="1"/>
      <c r="F26" s="1"/>
      <c r="G26" s="1"/>
      <c r="H26" s="98"/>
    </row>
    <row r="27" spans="1:8" ht="15.75">
      <c r="A27" s="97" t="s">
        <v>104</v>
      </c>
      <c r="B27" s="1"/>
      <c r="C27" s="1"/>
      <c r="D27" s="101"/>
      <c r="E27" s="1"/>
      <c r="F27" s="1"/>
      <c r="G27" s="1"/>
      <c r="H27" s="98"/>
    </row>
    <row r="28" spans="1:8" ht="15.75">
      <c r="A28" s="97"/>
      <c r="B28" s="1"/>
      <c r="C28" s="1"/>
      <c r="D28" s="1"/>
      <c r="E28" s="1"/>
      <c r="F28" s="1"/>
      <c r="G28" s="1"/>
      <c r="H28" s="98"/>
    </row>
    <row r="29" spans="1:8" ht="15.75">
      <c r="A29" s="97" t="s">
        <v>105</v>
      </c>
      <c r="B29" s="1"/>
      <c r="C29" s="1"/>
      <c r="D29" s="102"/>
      <c r="E29" s="1"/>
      <c r="F29" s="1"/>
      <c r="G29" s="1"/>
      <c r="H29" s="98"/>
    </row>
    <row r="30" spans="1:8" ht="15.75">
      <c r="A30" s="97"/>
      <c r="B30" s="1"/>
      <c r="C30" s="1"/>
      <c r="D30" s="1"/>
      <c r="E30" s="1"/>
      <c r="F30" s="1"/>
      <c r="G30" s="1"/>
      <c r="H30" s="98"/>
    </row>
    <row r="31" spans="1:8" ht="16.5" thickBot="1">
      <c r="A31" s="97" t="s">
        <v>106</v>
      </c>
      <c r="B31" s="1"/>
      <c r="C31" s="1"/>
      <c r="D31" s="103">
        <f>+D27-D29</f>
        <v>0</v>
      </c>
      <c r="E31" s="1"/>
      <c r="F31" s="1"/>
      <c r="G31" s="1"/>
      <c r="H31" s="98"/>
    </row>
    <row r="32" spans="1:8" ht="16.5" thickTop="1">
      <c r="A32" s="97"/>
      <c r="B32" s="1"/>
      <c r="C32" s="1"/>
      <c r="D32" s="1"/>
      <c r="E32" s="1"/>
      <c r="F32" s="1"/>
      <c r="G32" s="1"/>
      <c r="H32" s="98"/>
    </row>
    <row r="33" spans="1:8" ht="15.75">
      <c r="A33" s="97" t="s">
        <v>107</v>
      </c>
      <c r="B33" s="104"/>
      <c r="C33" s="1" t="s">
        <v>108</v>
      </c>
      <c r="D33" s="1"/>
      <c r="E33" s="1"/>
      <c r="F33" s="1"/>
      <c r="G33" s="1"/>
      <c r="H33" s="98"/>
    </row>
    <row r="34" spans="1:8" ht="15.75">
      <c r="A34" s="97"/>
      <c r="B34" s="1"/>
      <c r="C34" s="1"/>
      <c r="D34" s="1"/>
      <c r="E34" s="1"/>
      <c r="F34" s="1"/>
      <c r="G34" s="1"/>
      <c r="H34" s="98"/>
    </row>
    <row r="35" spans="1:8" ht="15.75">
      <c r="A35" s="97"/>
      <c r="B35" s="1"/>
      <c r="C35" s="1"/>
      <c r="D35" s="1"/>
      <c r="E35" s="1"/>
      <c r="F35" s="1"/>
      <c r="G35" s="1"/>
      <c r="H35" s="98"/>
    </row>
    <row r="36" spans="1:8" ht="15.75">
      <c r="A36" s="97"/>
      <c r="B36" s="1"/>
      <c r="C36" s="1"/>
      <c r="D36" s="1"/>
      <c r="E36" s="1"/>
      <c r="F36" s="1"/>
      <c r="G36" s="1"/>
      <c r="H36" s="98"/>
    </row>
    <row r="37" spans="1:8" ht="15.75">
      <c r="A37" s="105"/>
      <c r="B37" s="106"/>
      <c r="C37" s="106"/>
      <c r="D37" s="1"/>
      <c r="E37" s="106"/>
      <c r="F37" s="106"/>
      <c r="G37" s="1"/>
      <c r="H37" s="98"/>
    </row>
    <row r="38" spans="1:8" ht="15.75">
      <c r="A38" s="97" t="s">
        <v>109</v>
      </c>
      <c r="B38" s="1"/>
      <c r="C38" s="1"/>
      <c r="D38" s="1"/>
      <c r="E38" s="1" t="s">
        <v>110</v>
      </c>
      <c r="F38" s="1"/>
      <c r="G38" s="1"/>
      <c r="H38" s="98"/>
    </row>
    <row r="39" spans="1:8" ht="18.75">
      <c r="A39" s="107"/>
      <c r="B39" s="1"/>
      <c r="C39" s="1"/>
      <c r="D39" s="1"/>
      <c r="E39" s="1"/>
      <c r="F39" s="1"/>
      <c r="G39" s="1"/>
      <c r="H39" s="98"/>
    </row>
    <row r="40" spans="1:8" ht="18.75">
      <c r="A40" s="107"/>
      <c r="B40" s="1"/>
      <c r="C40" s="1"/>
      <c r="D40" s="1"/>
      <c r="E40" s="1"/>
      <c r="F40" s="1"/>
      <c r="G40" s="1"/>
      <c r="H40" s="98"/>
    </row>
    <row r="41" spans="1:8" ht="18.75">
      <c r="A41" s="108"/>
      <c r="B41" s="106"/>
      <c r="C41" s="106"/>
      <c r="D41" s="1"/>
      <c r="E41" s="106"/>
      <c r="F41" s="106"/>
      <c r="G41" s="1"/>
      <c r="H41" s="98"/>
    </row>
    <row r="42" spans="1:8" ht="15.75">
      <c r="A42" s="97" t="s">
        <v>111</v>
      </c>
      <c r="B42" s="1"/>
      <c r="C42" s="1"/>
      <c r="D42" s="1"/>
      <c r="E42" s="1" t="s">
        <v>110</v>
      </c>
      <c r="F42" s="1"/>
      <c r="G42" s="1"/>
      <c r="H42" s="98"/>
    </row>
    <row r="43" spans="1:8" ht="16.5" thickBot="1">
      <c r="A43" s="109"/>
      <c r="B43" s="110"/>
      <c r="C43" s="110"/>
      <c r="D43" s="110"/>
      <c r="E43" s="110"/>
      <c r="F43" s="110"/>
      <c r="G43" s="110"/>
      <c r="H43" s="111"/>
    </row>
    <row r="44" ht="16.5" thickBot="1">
      <c r="A44" s="93"/>
    </row>
    <row r="45" spans="1:8" ht="18.75">
      <c r="A45" s="112"/>
      <c r="B45" s="95"/>
      <c r="C45" s="95"/>
      <c r="D45" s="95"/>
      <c r="E45" s="95"/>
      <c r="F45" s="95"/>
      <c r="G45" s="95"/>
      <c r="H45" s="96"/>
    </row>
    <row r="46" spans="1:8" ht="15.75">
      <c r="A46" s="97"/>
      <c r="B46" s="1"/>
      <c r="C46" s="1"/>
      <c r="D46" s="1"/>
      <c r="E46" s="1"/>
      <c r="F46" s="1"/>
      <c r="G46" s="1"/>
      <c r="H46" s="98"/>
    </row>
    <row r="47" spans="1:8" ht="15.75">
      <c r="A47" s="97"/>
      <c r="B47" s="1"/>
      <c r="C47" s="1"/>
      <c r="D47" s="1"/>
      <c r="E47" s="1"/>
      <c r="F47" s="1"/>
      <c r="G47" s="1"/>
      <c r="H47" s="98"/>
    </row>
    <row r="48" spans="1:8" ht="15.75">
      <c r="A48" s="97"/>
      <c r="B48" s="1"/>
      <c r="C48" s="1"/>
      <c r="D48" s="1"/>
      <c r="E48" s="1"/>
      <c r="F48" s="1"/>
      <c r="G48" s="1"/>
      <c r="H48" s="98"/>
    </row>
    <row r="49" spans="1:8" ht="15.75">
      <c r="A49" s="97"/>
      <c r="B49" s="1"/>
      <c r="C49" s="1"/>
      <c r="D49" s="1"/>
      <c r="E49" s="1"/>
      <c r="F49" s="1"/>
      <c r="G49" s="1"/>
      <c r="H49" s="98"/>
    </row>
    <row r="50" spans="1:8" ht="15.75">
      <c r="A50" s="97"/>
      <c r="B50" s="1"/>
      <c r="C50" s="1"/>
      <c r="D50" s="1"/>
      <c r="E50" s="1"/>
      <c r="F50" s="1"/>
      <c r="G50" s="1"/>
      <c r="H50" s="98"/>
    </row>
    <row r="51" spans="1:8" ht="15.75">
      <c r="A51" s="97"/>
      <c r="B51" s="1"/>
      <c r="C51" s="1"/>
      <c r="D51" s="1"/>
      <c r="E51" s="1"/>
      <c r="F51" s="1"/>
      <c r="G51" s="1"/>
      <c r="H51" s="98"/>
    </row>
    <row r="52" spans="1:8" ht="15.75">
      <c r="A52" s="97"/>
      <c r="B52" s="1"/>
      <c r="C52" s="1"/>
      <c r="D52" s="1"/>
      <c r="E52" s="1"/>
      <c r="F52" s="1"/>
      <c r="G52" s="1"/>
      <c r="H52" s="98"/>
    </row>
    <row r="53" spans="1:8" ht="15.75">
      <c r="A53" s="97"/>
      <c r="B53" s="1"/>
      <c r="C53" s="1"/>
      <c r="D53" s="1"/>
      <c r="E53" s="1"/>
      <c r="F53" s="1"/>
      <c r="G53" s="1"/>
      <c r="H53" s="98"/>
    </row>
    <row r="54" spans="1:8" ht="15.75">
      <c r="A54" s="113"/>
      <c r="B54" s="114"/>
      <c r="C54" s="114"/>
      <c r="D54" s="114"/>
      <c r="E54" s="114"/>
      <c r="F54" s="114"/>
      <c r="G54" s="114"/>
      <c r="H54" s="115"/>
    </row>
    <row r="55" spans="1:8" ht="15.75">
      <c r="A55" s="97"/>
      <c r="B55" s="1"/>
      <c r="C55" s="1"/>
      <c r="D55" s="1"/>
      <c r="E55" s="1"/>
      <c r="F55" s="1"/>
      <c r="G55" s="1"/>
      <c r="H55" s="98"/>
    </row>
    <row r="56" spans="1:8" ht="15.75">
      <c r="A56" s="97"/>
      <c r="B56" s="1"/>
      <c r="C56" s="1"/>
      <c r="D56" s="1"/>
      <c r="E56" s="1"/>
      <c r="F56" s="1"/>
      <c r="G56" s="1"/>
      <c r="H56" s="98"/>
    </row>
    <row r="57" spans="1:8" ht="15.75">
      <c r="A57" s="97"/>
      <c r="B57" s="1"/>
      <c r="C57" s="1"/>
      <c r="D57" s="1"/>
      <c r="E57" s="1"/>
      <c r="F57" s="1"/>
      <c r="G57" s="1"/>
      <c r="H57" s="98"/>
    </row>
    <row r="58" spans="1:8" ht="15.75">
      <c r="A58" s="97"/>
      <c r="B58" s="1"/>
      <c r="C58" s="1"/>
      <c r="D58" s="1"/>
      <c r="E58" s="1"/>
      <c r="F58" s="1"/>
      <c r="G58" s="1"/>
      <c r="H58" s="98"/>
    </row>
    <row r="59" spans="1:8" ht="15.75">
      <c r="A59" s="97"/>
      <c r="B59" s="1"/>
      <c r="C59" s="1"/>
      <c r="D59" s="1"/>
      <c r="E59" s="1"/>
      <c r="F59" s="1"/>
      <c r="G59" s="1"/>
      <c r="H59" s="98"/>
    </row>
    <row r="60" spans="1:8" ht="15.75">
      <c r="A60" s="97"/>
      <c r="B60" s="1"/>
      <c r="C60" s="1"/>
      <c r="D60" s="1"/>
      <c r="E60" s="1"/>
      <c r="F60" s="1"/>
      <c r="G60" s="1"/>
      <c r="H60" s="98"/>
    </row>
    <row r="61" spans="1:8" ht="15.75">
      <c r="A61" s="97"/>
      <c r="B61" s="1"/>
      <c r="C61" s="1"/>
      <c r="D61" s="1"/>
      <c r="E61" s="1"/>
      <c r="F61" s="1"/>
      <c r="G61" s="1"/>
      <c r="H61" s="98"/>
    </row>
    <row r="62" spans="1:8" ht="15.75">
      <c r="A62" s="97"/>
      <c r="B62" s="1"/>
      <c r="C62" s="1"/>
      <c r="D62" s="1"/>
      <c r="E62" s="1"/>
      <c r="F62" s="1"/>
      <c r="G62" s="1"/>
      <c r="H62" s="98"/>
    </row>
    <row r="63" spans="1:8" ht="15.75">
      <c r="A63" s="105"/>
      <c r="B63" s="106"/>
      <c r="C63" s="106"/>
      <c r="D63" s="106"/>
      <c r="E63" s="1"/>
      <c r="F63" s="106"/>
      <c r="G63" s="106"/>
      <c r="H63" s="98"/>
    </row>
    <row r="64" spans="1:8" ht="15.75">
      <c r="A64" s="152" t="s">
        <v>109</v>
      </c>
      <c r="B64" s="153"/>
      <c r="C64" s="153"/>
      <c r="D64" s="153"/>
      <c r="E64" s="1"/>
      <c r="F64" s="151" t="s">
        <v>110</v>
      </c>
      <c r="G64" s="151"/>
      <c r="H64" s="98"/>
    </row>
    <row r="65" spans="1:8" ht="15.75">
      <c r="A65" s="154" t="s">
        <v>112</v>
      </c>
      <c r="B65" s="155"/>
      <c r="C65" s="155"/>
      <c r="D65" s="155"/>
      <c r="E65" s="1"/>
      <c r="F65" s="1"/>
      <c r="G65" s="1"/>
      <c r="H65" s="98"/>
    </row>
    <row r="66" spans="1:8" ht="15.75">
      <c r="A66" s="97"/>
      <c r="B66" s="1"/>
      <c r="C66" s="1"/>
      <c r="D66" s="1"/>
      <c r="E66" s="1"/>
      <c r="F66" s="1"/>
      <c r="G66" s="1"/>
      <c r="H66" s="98"/>
    </row>
    <row r="67" spans="1:8" ht="15.75">
      <c r="A67" s="97"/>
      <c r="B67" s="1"/>
      <c r="C67" s="1"/>
      <c r="D67" s="1"/>
      <c r="E67" s="1"/>
      <c r="F67" s="1"/>
      <c r="G67" s="1"/>
      <c r="H67" s="98"/>
    </row>
    <row r="68" spans="1:8" ht="15.75">
      <c r="A68" s="105"/>
      <c r="B68" s="106"/>
      <c r="C68" s="106"/>
      <c r="D68" s="106"/>
      <c r="E68" s="1"/>
      <c r="F68" s="106"/>
      <c r="G68" s="106"/>
      <c r="H68" s="98"/>
    </row>
    <row r="69" spans="1:8" ht="15.75">
      <c r="A69" s="152" t="s">
        <v>113</v>
      </c>
      <c r="B69" s="153"/>
      <c r="C69" s="153"/>
      <c r="D69" s="153"/>
      <c r="E69" s="1"/>
      <c r="F69" s="151" t="s">
        <v>110</v>
      </c>
      <c r="G69" s="151"/>
      <c r="H69" s="98"/>
    </row>
    <row r="70" spans="1:8" ht="15.75">
      <c r="A70" s="154" t="s">
        <v>112</v>
      </c>
      <c r="B70" s="155"/>
      <c r="C70" s="155"/>
      <c r="D70" s="155"/>
      <c r="E70" s="1"/>
      <c r="F70" s="1"/>
      <c r="G70" s="1"/>
      <c r="H70" s="98"/>
    </row>
    <row r="71" spans="1:8" ht="15.75">
      <c r="A71" s="97"/>
      <c r="B71" s="1"/>
      <c r="C71" s="1"/>
      <c r="D71" s="1"/>
      <c r="E71" s="1"/>
      <c r="F71" s="1"/>
      <c r="G71" s="1"/>
      <c r="H71" s="98"/>
    </row>
    <row r="72" spans="1:8" ht="15.75">
      <c r="A72" s="97"/>
      <c r="B72" s="1"/>
      <c r="C72" s="1"/>
      <c r="D72" s="1"/>
      <c r="E72" s="1"/>
      <c r="F72" s="1"/>
      <c r="G72" s="1"/>
      <c r="H72" s="98"/>
    </row>
    <row r="73" spans="1:8" ht="15.75">
      <c r="A73" s="97"/>
      <c r="B73" s="1"/>
      <c r="C73" s="1"/>
      <c r="D73" s="1"/>
      <c r="E73" s="1"/>
      <c r="F73" s="1"/>
      <c r="G73" s="1"/>
      <c r="H73" s="98"/>
    </row>
    <row r="74" spans="1:8" ht="15.75">
      <c r="A74" s="116"/>
      <c r="B74" s="1"/>
      <c r="C74" s="1"/>
      <c r="D74" s="1"/>
      <c r="E74" s="1"/>
      <c r="F74" s="1"/>
      <c r="G74" s="1"/>
      <c r="H74" s="98"/>
    </row>
    <row r="75" spans="1:8" ht="15.75">
      <c r="A75" s="116"/>
      <c r="B75" s="1"/>
      <c r="C75" s="1"/>
      <c r="D75" s="1"/>
      <c r="E75" s="1"/>
      <c r="F75" s="1"/>
      <c r="G75" s="1"/>
      <c r="H75" s="98"/>
    </row>
    <row r="76" spans="1:8" ht="15.75">
      <c r="A76" s="116"/>
      <c r="B76" s="1"/>
      <c r="C76" s="1"/>
      <c r="D76" s="1"/>
      <c r="E76" s="1"/>
      <c r="F76" s="1"/>
      <c r="G76" s="1"/>
      <c r="H76" s="98"/>
    </row>
    <row r="77" spans="1:8" ht="15.75">
      <c r="A77" s="116"/>
      <c r="B77" s="1"/>
      <c r="C77" s="1"/>
      <c r="D77" s="1"/>
      <c r="E77" s="1"/>
      <c r="F77" s="1"/>
      <c r="G77" s="1"/>
      <c r="H77" s="98"/>
    </row>
    <row r="78" spans="1:8" ht="15.75">
      <c r="A78" s="116"/>
      <c r="B78" s="1"/>
      <c r="C78" s="1"/>
      <c r="D78" s="1"/>
      <c r="E78" s="1"/>
      <c r="F78" s="1"/>
      <c r="G78" s="1"/>
      <c r="H78" s="98"/>
    </row>
    <row r="79" spans="1:8" ht="15.75">
      <c r="A79" s="116"/>
      <c r="B79" s="1"/>
      <c r="C79" s="1"/>
      <c r="D79" s="1"/>
      <c r="E79" s="1"/>
      <c r="F79" s="1"/>
      <c r="G79" s="1"/>
      <c r="H79" s="98"/>
    </row>
    <row r="80" spans="1:8" ht="15.75">
      <c r="A80" s="116"/>
      <c r="B80" s="1"/>
      <c r="C80" s="1"/>
      <c r="D80" s="1"/>
      <c r="E80" s="1"/>
      <c r="F80" s="1"/>
      <c r="G80" s="1"/>
      <c r="H80" s="98"/>
    </row>
    <row r="81" spans="1:8" ht="15.75">
      <c r="A81" s="97"/>
      <c r="B81" s="1"/>
      <c r="C81" s="1"/>
      <c r="D81" s="1"/>
      <c r="E81" s="1"/>
      <c r="F81" s="1"/>
      <c r="G81" s="1"/>
      <c r="H81" s="98"/>
    </row>
    <row r="82" spans="1:8" ht="15.75">
      <c r="A82" s="105"/>
      <c r="B82" s="106"/>
      <c r="C82" s="106"/>
      <c r="D82" s="106"/>
      <c r="E82" s="1"/>
      <c r="F82" s="106"/>
      <c r="G82" s="106"/>
      <c r="H82" s="98"/>
    </row>
    <row r="83" spans="1:8" ht="15.75">
      <c r="A83" s="152" t="s">
        <v>114</v>
      </c>
      <c r="B83" s="153"/>
      <c r="C83" s="153"/>
      <c r="D83" s="153"/>
      <c r="E83" s="1"/>
      <c r="F83" s="151" t="s">
        <v>110</v>
      </c>
      <c r="G83" s="151"/>
      <c r="H83" s="98"/>
    </row>
    <row r="84" spans="1:8" ht="15.75">
      <c r="A84" s="154" t="s">
        <v>112</v>
      </c>
      <c r="B84" s="155"/>
      <c r="C84" s="155"/>
      <c r="D84" s="155"/>
      <c r="E84" s="1"/>
      <c r="F84" s="1"/>
      <c r="G84" s="1"/>
      <c r="H84" s="98"/>
    </row>
    <row r="85" spans="1:8" ht="13.5" thickBot="1">
      <c r="A85" s="117"/>
      <c r="B85" s="110"/>
      <c r="C85" s="110"/>
      <c r="D85" s="110"/>
      <c r="E85" s="110"/>
      <c r="F85" s="110"/>
      <c r="G85" s="110"/>
      <c r="H85" s="111"/>
    </row>
  </sheetData>
  <sheetProtection/>
  <mergeCells count="9">
    <mergeCell ref="F64:G64"/>
    <mergeCell ref="F69:G69"/>
    <mergeCell ref="A83:D83"/>
    <mergeCell ref="A84:D84"/>
    <mergeCell ref="F83:G83"/>
    <mergeCell ref="A64:D64"/>
    <mergeCell ref="A65:D65"/>
    <mergeCell ref="A69:D69"/>
    <mergeCell ref="A70:D70"/>
  </mergeCells>
  <printOptions horizontalCentered="1"/>
  <pageMargins left="0.75" right="0.75" top="1" bottom="1" header="0.5" footer="0.5"/>
  <pageSetup fitToHeight="2" horizontalDpi="600" verticalDpi="600" orientation="portrait" scale="94" r:id="rId2"/>
  <headerFooter alignWithMargins="0">
    <oddFooter>&amp;R&amp;P</oddFooter>
  </headerFooter>
  <rowBreaks count="1" manualBreakCount="1">
    <brk id="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SSUSD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jkeep</dc:creator>
  <cp:keywords/>
  <dc:description/>
  <cp:lastModifiedBy>Priscilla Quinn</cp:lastModifiedBy>
  <cp:lastPrinted>2005-12-08T16:52:27Z</cp:lastPrinted>
  <dcterms:created xsi:type="dcterms:W3CDTF">2005-12-08T16:42:08Z</dcterms:created>
  <dcterms:modified xsi:type="dcterms:W3CDTF">2015-06-04T19:37:47Z</dcterms:modified>
  <cp:category/>
  <cp:version/>
  <cp:contentType/>
  <cp:contentStatus/>
</cp:coreProperties>
</file>